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llgemein\Studiendekan\2 VIW Dipl\2022 Umstellung Lehre\"/>
    </mc:Choice>
  </mc:AlternateContent>
  <bookViews>
    <workbookView xWindow="0" yWindow="0" windowWidth="28800" windowHeight="14100"/>
  </bookViews>
  <sheets>
    <sheet name="Äquivalenztabelle mit Note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6" i="1" l="1"/>
  <c r="N246" i="1"/>
  <c r="D246" i="1"/>
  <c r="O245" i="1"/>
  <c r="N245" i="1"/>
  <c r="D245" i="1"/>
  <c r="N244" i="1"/>
  <c r="D244" i="1"/>
  <c r="N243" i="1"/>
  <c r="N241" i="1"/>
  <c r="D241" i="1"/>
  <c r="N240" i="1"/>
  <c r="O240" i="1" s="1"/>
  <c r="D240" i="1"/>
  <c r="O239" i="1"/>
  <c r="N239" i="1"/>
  <c r="D239" i="1"/>
  <c r="O238" i="1"/>
  <c r="N238" i="1"/>
  <c r="D238" i="1"/>
  <c r="N236" i="1"/>
  <c r="O236" i="1" s="1"/>
  <c r="D236" i="1"/>
  <c r="D235" i="1"/>
  <c r="N234" i="1"/>
  <c r="D234" i="1"/>
  <c r="O233" i="1"/>
  <c r="N233" i="1"/>
  <c r="D233" i="1"/>
  <c r="O232" i="1"/>
  <c r="N232" i="1"/>
  <c r="D232" i="1"/>
  <c r="O231" i="1"/>
  <c r="N231" i="1"/>
  <c r="D231" i="1"/>
  <c r="O230" i="1"/>
  <c r="N230" i="1"/>
  <c r="D230" i="1"/>
  <c r="O229" i="1"/>
  <c r="N229" i="1"/>
  <c r="D229" i="1"/>
  <c r="O228" i="1"/>
  <c r="N228" i="1"/>
  <c r="D228" i="1"/>
  <c r="O227" i="1"/>
  <c r="N227" i="1"/>
  <c r="D227" i="1"/>
  <c r="O226" i="1"/>
  <c r="N226" i="1"/>
  <c r="D226" i="1"/>
  <c r="O225" i="1"/>
  <c r="N225" i="1"/>
  <c r="D225" i="1"/>
  <c r="N224" i="1"/>
  <c r="D224" i="1"/>
  <c r="O223" i="1"/>
  <c r="N223" i="1"/>
  <c r="D223" i="1"/>
  <c r="O222" i="1"/>
  <c r="N222" i="1"/>
  <c r="D222" i="1"/>
  <c r="N221" i="1"/>
  <c r="D221" i="1"/>
  <c r="O219" i="1"/>
  <c r="N219" i="1"/>
  <c r="D219" i="1"/>
  <c r="O218" i="1"/>
  <c r="N218" i="1"/>
  <c r="D218" i="1"/>
  <c r="N217" i="1"/>
  <c r="D217" i="1"/>
  <c r="N216" i="1"/>
  <c r="D216" i="1"/>
  <c r="N215" i="1"/>
  <c r="D215" i="1"/>
  <c r="N213" i="1"/>
  <c r="O213" i="1" s="1"/>
  <c r="D213" i="1"/>
  <c r="D212" i="1"/>
  <c r="N211" i="1"/>
  <c r="D211" i="1"/>
  <c r="O210" i="1"/>
  <c r="N210" i="1"/>
  <c r="D210" i="1"/>
  <c r="O209" i="1"/>
  <c r="N209" i="1"/>
  <c r="D209" i="1"/>
  <c r="O208" i="1"/>
  <c r="N208" i="1"/>
  <c r="D208" i="1"/>
  <c r="O207" i="1"/>
  <c r="N207" i="1"/>
  <c r="D207" i="1"/>
  <c r="N205" i="1"/>
  <c r="O205" i="1" s="1"/>
  <c r="D205" i="1"/>
  <c r="N204" i="1"/>
  <c r="O204" i="1" s="1"/>
  <c r="D204" i="1"/>
  <c r="N203" i="1"/>
  <c r="O203" i="1" s="1"/>
  <c r="D203" i="1"/>
  <c r="O202" i="1"/>
  <c r="N202" i="1"/>
  <c r="D202" i="1"/>
  <c r="D201" i="1"/>
  <c r="O200" i="1"/>
  <c r="N200" i="1"/>
  <c r="D200" i="1"/>
  <c r="D199" i="1"/>
  <c r="D198" i="1"/>
  <c r="D197" i="1"/>
  <c r="N196" i="1"/>
  <c r="O196" i="1" s="1"/>
  <c r="D196" i="1"/>
  <c r="N195" i="1"/>
  <c r="D195" i="1"/>
  <c r="N194" i="1"/>
  <c r="O194" i="1" s="1"/>
  <c r="D194" i="1"/>
  <c r="N193" i="1"/>
  <c r="O193" i="1" s="1"/>
  <c r="D193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</calcChain>
</file>

<file path=xl/comments1.xml><?xml version="1.0" encoding="utf-8"?>
<comments xmlns="http://schemas.openxmlformats.org/spreadsheetml/2006/main">
  <authors>
    <author>Konstantin Thieme</author>
  </authors>
  <commentList>
    <comment ref="D57" authorId="0" shapeId="0">
      <text>
        <r>
          <rPr>
            <b/>
            <sz val="9"/>
            <color indexed="81"/>
            <rFont val="Segoe UI"/>
            <charset val="1"/>
          </rPr>
          <t>Konstantin Thieme:</t>
        </r>
        <r>
          <rPr>
            <sz val="9"/>
            <color indexed="81"/>
            <rFont val="Segoe UI"/>
            <charset val="1"/>
          </rPr>
          <t xml:space="preserve">
Problem: 3rer-Modul nicht anrechenfähig? Ablegen einer Teilleistung fragwürdig</t>
        </r>
      </text>
    </comment>
  </commentList>
</comments>
</file>

<file path=xl/sharedStrings.xml><?xml version="1.0" encoding="utf-8"?>
<sst xmlns="http://schemas.openxmlformats.org/spreadsheetml/2006/main" count="1155" uniqueCount="696">
  <si>
    <t>Unverbindliche Berechnungstabelle für den Übertritt im Verkehrsingenieurwesen</t>
  </si>
  <si>
    <t>1. Automatische Übernahme von abgeschlossenen, bestandenen Modulen</t>
  </si>
  <si>
    <t>Stand: 29.06.2023</t>
  </si>
  <si>
    <t>Grundsatz: Jedes erfolgreich abgeschlossene Modul wird von Amts wegen entsprechend der nachstehenden Tabelle übernommen.</t>
  </si>
  <si>
    <t>Alter Studiengang</t>
  </si>
  <si>
    <t>Neuer Studiengang</t>
  </si>
  <si>
    <t>Modul-Nr.</t>
  </si>
  <si>
    <t>HIS-Nr.</t>
  </si>
  <si>
    <t>Modulname</t>
  </si>
  <si>
    <t>LP des Moduls</t>
  </si>
  <si>
    <t>Modul-Note</t>
  </si>
  <si>
    <t>Modul-Name</t>
  </si>
  <si>
    <t>Anmerkungen</t>
  </si>
  <si>
    <t>Bildung der Note</t>
  </si>
  <si>
    <t>Grundstudium</t>
  </si>
  <si>
    <t>VW-VI-100</t>
  </si>
  <si>
    <t>Lineare Algebra und Analysis für Funktionen einer Variablen</t>
  </si>
  <si>
    <t>VW-VI-1100</t>
  </si>
  <si>
    <t>1 × 100</t>
  </si>
  <si>
    <t>VW-VI-101</t>
  </si>
  <si>
    <t>Differentialgleichungen und Differentialrechnung für Funktionen mehrerer Variabler</t>
  </si>
  <si>
    <t>VW-VI-1101</t>
  </si>
  <si>
    <t>1 × 101</t>
  </si>
  <si>
    <t>VW-VI-102</t>
  </si>
  <si>
    <t xml:space="preserve">Integraltransformationen, Integralrechnung für Funktionen mehrerer Variabler und Stochastik </t>
  </si>
  <si>
    <t>VW-VI-1102</t>
  </si>
  <si>
    <t>Integraltransformationen, Integralrechnung für Funktionen mehrerer Variabler und Statistik</t>
  </si>
  <si>
    <t>1 × 102</t>
  </si>
  <si>
    <t>VW-VI-103</t>
  </si>
  <si>
    <t>Informatik</t>
  </si>
  <si>
    <t>VW-VI-1103</t>
  </si>
  <si>
    <t>Informatik im Verkehrsingenieurwesen</t>
  </si>
  <si>
    <t>1 × 103</t>
  </si>
  <si>
    <t>VW-VI-104</t>
  </si>
  <si>
    <t>Experimentalphysik</t>
  </si>
  <si>
    <t>VW-VI-1104</t>
  </si>
  <si>
    <t>Physik im Verkehrsingenieurwesen</t>
  </si>
  <si>
    <t>1 × 104</t>
  </si>
  <si>
    <t>VW-VI-105</t>
  </si>
  <si>
    <t>Technische Mechanik</t>
  </si>
  <si>
    <t>VW-VI-1105</t>
  </si>
  <si>
    <t>Statik und Festigkeitslehre</t>
  </si>
  <si>
    <t>1 × 105</t>
  </si>
  <si>
    <t>VW-VI-1106</t>
  </si>
  <si>
    <t>Kinematik und Kinetik</t>
  </si>
  <si>
    <t>VW-VI-106</t>
  </si>
  <si>
    <t>Verkehrsmaschinentechnik und Antriebe</t>
  </si>
  <si>
    <t>VW-VI-1116</t>
  </si>
  <si>
    <t>Verkehrsmaschinentechnik</t>
  </si>
  <si>
    <t>1 × 106</t>
  </si>
  <si>
    <t>VW-VI-107</t>
  </si>
  <si>
    <t>Elektro-, informations- und kommunikationstechnische Grundlagen für Verkehrsingenieure</t>
  </si>
  <si>
    <t>VW-VI-1107</t>
  </si>
  <si>
    <t>Elektro-, informations- und kommunikationstechnische Grundlagen für das Verkehrsingenieurwesen</t>
  </si>
  <si>
    <t>1 × 107</t>
  </si>
  <si>
    <t>VW-VI-108</t>
  </si>
  <si>
    <t>Prozessautomatisierung in der Verkehrstelematik</t>
  </si>
  <si>
    <t>VW-VI-1108</t>
  </si>
  <si>
    <t>1 × 108</t>
  </si>
  <si>
    <t>VW-VI-111</t>
  </si>
  <si>
    <t>Verkehrssicherung, Bahnverkehr und öffentlicher Verkehr</t>
  </si>
  <si>
    <t>VW-VI-1111</t>
  </si>
  <si>
    <t>Verkehrssicherung, Bahnverkehr und Öffentlicher Verkehr</t>
  </si>
  <si>
    <t>1 × 111</t>
  </si>
  <si>
    <t>VW-VI-109</t>
  </si>
  <si>
    <t>Planung und Entwurf von Landverkehrsanlagen</t>
  </si>
  <si>
    <t>VW-VI-1109</t>
  </si>
  <si>
    <t>Grundlagen der Verkehrspsychologie und der Gestaltung von Wasser- und Schienenverkehrsanlagen</t>
  </si>
  <si>
    <t>2/3 × 109
1/3 × 113</t>
  </si>
  <si>
    <t>VW-VI-113</t>
  </si>
  <si>
    <t>Grundlagen der integrierten Verkehrsplanung</t>
  </si>
  <si>
    <t>VW-VI-1113</t>
  </si>
  <si>
    <t>1/3 × 109
2/3 × 113</t>
  </si>
  <si>
    <t>VW-VI-112</t>
  </si>
  <si>
    <t>Verkehrssystemtheorie und Statistik</t>
  </si>
  <si>
    <t>VW-VI-1112</t>
  </si>
  <si>
    <t>Verkehrssystemtheorie</t>
  </si>
  <si>
    <t>1 × 112</t>
  </si>
  <si>
    <t>VW-VI-110</t>
  </si>
  <si>
    <t>Logistik und Luftverkehr</t>
  </si>
  <si>
    <t>VW-VI-1110</t>
  </si>
  <si>
    <t>Luftverkehrsanlagen, -betrieb und Flugsicherung</t>
  </si>
  <si>
    <t>1 × 110</t>
  </si>
  <si>
    <t>VW-VI-1115</t>
  </si>
  <si>
    <t>Optimierung logistischer Prozesse</t>
  </si>
  <si>
    <t>3/5 × 110
2/5 × 112</t>
  </si>
  <si>
    <t>VW-VI-114</t>
  </si>
  <si>
    <t>Grundlagen Volks- und Verkehrswirtschaft</t>
  </si>
  <si>
    <t>VW-VI-1114</t>
  </si>
  <si>
    <t>1 × 114</t>
  </si>
  <si>
    <t>VW-VI-201</t>
  </si>
  <si>
    <t>Einführung in die Berufs- und Wissenschaftssprache</t>
  </si>
  <si>
    <t>VW-VI-1117</t>
  </si>
  <si>
    <t>1 × 201</t>
  </si>
  <si>
    <t>Studienrichtung Bahnsysteme</t>
  </si>
  <si>
    <t>VW-VI-202</t>
  </si>
  <si>
    <t>Allgemeine und fachliche Qualifikation</t>
  </si>
  <si>
    <t>VW-VI-1202</t>
  </si>
  <si>
    <t>Allgemeine und fachliche Qualifikation im Verkehrsingenieurwesen</t>
  </si>
  <si>
    <t>1 × 202</t>
  </si>
  <si>
    <t>VW-VI-203</t>
  </si>
  <si>
    <t>Berufspraxis</t>
  </si>
  <si>
    <t>VW-VI-1203</t>
  </si>
  <si>
    <t>Berufspraxis im Verkehrsingenieurwesen</t>
  </si>
  <si>
    <t>1 × 203</t>
  </si>
  <si>
    <t>VW-VI-301</t>
  </si>
  <si>
    <t>Erweiterte Verkehrssystemtheorie des Landverkehrs</t>
  </si>
  <si>
    <t>VW-VI-1301</t>
  </si>
  <si>
    <t>1 × 301</t>
  </si>
  <si>
    <t>VW-VI-302</t>
  </si>
  <si>
    <t>Angewandte Informatik</t>
  </si>
  <si>
    <t>VW-VI-1302</t>
  </si>
  <si>
    <t>1 × 302</t>
  </si>
  <si>
    <t>VW-VI-304</t>
  </si>
  <si>
    <t>Bau- und sicherungstechnischer Entwurf von Bahnanlagen</t>
  </si>
  <si>
    <t>VW-VI-1304</t>
  </si>
  <si>
    <t>1 × 304</t>
  </si>
  <si>
    <t>VW-VI-305</t>
  </si>
  <si>
    <t>Planung von Infrastruktur und Bahnanlagen</t>
  </si>
  <si>
    <t>VW-VI-1305</t>
  </si>
  <si>
    <t>Planung von Bahnanlagen</t>
  </si>
  <si>
    <t>1 × 305</t>
  </si>
  <si>
    <t>VW-VI-306</t>
  </si>
  <si>
    <t>Zuverlässige und sichere Automatisierungstechnik im Schienenverkehr</t>
  </si>
  <si>
    <t>VW-VI-1306</t>
  </si>
  <si>
    <t>Schaltungstechnik und Komponenten der Schienenverkehrstelematik</t>
  </si>
  <si>
    <t>1 × 306</t>
  </si>
  <si>
    <t>VW-VI-1605</t>
  </si>
  <si>
    <t>Qualitäts- und RAMS-Management</t>
  </si>
  <si>
    <t>VW-VI-307</t>
  </si>
  <si>
    <t>Bahnbetriebsplanung und -steuerung</t>
  </si>
  <si>
    <t>VW-VI-1307</t>
  </si>
  <si>
    <t>1 × 307</t>
  </si>
  <si>
    <t>VW-VI-309</t>
  </si>
  <si>
    <t>Bahnbetriebssicherung</t>
  </si>
  <si>
    <t>VW-VI-1309</t>
  </si>
  <si>
    <t>1 × 309</t>
  </si>
  <si>
    <t>VW-VI-362</t>
  </si>
  <si>
    <t>Bahnsicherungs- und -leittechnik</t>
  </si>
  <si>
    <t>VW-VI-1312</t>
  </si>
  <si>
    <t>Bahnsicherungs- und ‑leittechnik</t>
  </si>
  <si>
    <t>1 × 362</t>
  </si>
  <si>
    <t>VW-VI-303</t>
  </si>
  <si>
    <t>Grundlagen der Schienenfahrzeugtechnik</t>
  </si>
  <si>
    <t>VW-VI-1404</t>
  </si>
  <si>
    <t>Grundlagen Schienenfahrzeuge</t>
  </si>
  <si>
    <t>1 × 303</t>
  </si>
  <si>
    <t>VW-VI-308</t>
  </si>
  <si>
    <t>Betriebsplanung und -management im Öffentlichen Verkehr</t>
  </si>
  <si>
    <t>VW-VI-1621</t>
  </si>
  <si>
    <t>Betriebsprozesse und Betriebsplanung im Öffentlichen Verkehr</t>
  </si>
  <si>
    <t>1 × 308</t>
  </si>
  <si>
    <t>VW-VI-1631</t>
  </si>
  <si>
    <t>Wahlpflichtmodul</t>
  </si>
  <si>
    <t>VW-VI-1696</t>
  </si>
  <si>
    <t>Verkehrsmanagement im Öffentlichen Verkehr</t>
  </si>
  <si>
    <t>VW-VI-371</t>
  </si>
  <si>
    <t>Grundlagen selbstständigen wissenschaftlichen Arbeitens im Fachgebiet Bahnsysteme</t>
  </si>
  <si>
    <t>VW-VI-1371</t>
  </si>
  <si>
    <t>1 × 371</t>
  </si>
  <si>
    <t>VW-VI-372</t>
  </si>
  <si>
    <t>Komplexes wissenschaftliches Arbeiten im Fachgebiet Bahnsysteme</t>
  </si>
  <si>
    <t>VW-VI-1372</t>
  </si>
  <si>
    <t>1 × 372</t>
  </si>
  <si>
    <t>VW-VI-321</t>
  </si>
  <si>
    <t>Bahnbau</t>
  </si>
  <si>
    <t>VW-VI-1391</t>
  </si>
  <si>
    <t>1 × 321</t>
  </si>
  <si>
    <t>VW-VI-322</t>
  </si>
  <si>
    <t>Spezielle Fragen der Infrastruktur von Bahnsystemen</t>
  </si>
  <si>
    <t>VW-VI-1392</t>
  </si>
  <si>
    <t>1 × 322</t>
  </si>
  <si>
    <t>VW-VI-341</t>
  </si>
  <si>
    <t>Betriebsführung im Öffentlichen Stadt- und Regionalverkehr</t>
  </si>
  <si>
    <t>VW-VI-1632</t>
  </si>
  <si>
    <t>1 × 341</t>
  </si>
  <si>
    <t>VW-VI-342</t>
  </si>
  <si>
    <t>Modellierung und Simulation von Bahnbetriebsprozessen</t>
  </si>
  <si>
    <t>VW-VI-1682</t>
  </si>
  <si>
    <t>1 × 342</t>
  </si>
  <si>
    <t>VW-VI-361</t>
  </si>
  <si>
    <t>Architekturen der Schienenverkehrstelematik</t>
  </si>
  <si>
    <t>VW-VI-1387</t>
  </si>
  <si>
    <t>1 × 361</t>
  </si>
  <si>
    <t>VW-VI-380</t>
  </si>
  <si>
    <t>CAD-Systeme und deren Anwendung bei Planung, Entwurf und Bau von</t>
  </si>
  <si>
    <t>VW-VI-1380</t>
  </si>
  <si>
    <t>Rechnergestützte Konstruktionssysteme bei Planung, Entwurf und Bau von Bahnen</t>
  </si>
  <si>
    <t>1 × 380</t>
  </si>
  <si>
    <t>VW-VI-381</t>
  </si>
  <si>
    <t>Stellwerkstechniken und Bahnübergangssicherung</t>
  </si>
  <si>
    <t>VW-VI-1381</t>
  </si>
  <si>
    <t>1 × 381</t>
  </si>
  <si>
    <t>VW-VI-382</t>
  </si>
  <si>
    <t>Planen, Bauen und Betreiben von Nahverkehrsbahnen, ausgewählte Kapitel</t>
  </si>
  <si>
    <t>VW-VI-1382</t>
  </si>
  <si>
    <t>Planen, Bauen und Betreiben von Nahverkehrsbahnen, ausgewählte Aspekte</t>
  </si>
  <si>
    <t>1 × 382</t>
  </si>
  <si>
    <t>VW-VI-383</t>
  </si>
  <si>
    <t>Schienenfahrzeugtechnik Vertiefung</t>
  </si>
  <si>
    <t>–</t>
  </si>
  <si>
    <t>Anrechnung Originalmodul als Wahlpflichtmodul</t>
  </si>
  <si>
    <t>1 × 383</t>
  </si>
  <si>
    <t>VW-VI-384</t>
  </si>
  <si>
    <t>Komponenten und Systeme der Sicherungstechnik</t>
  </si>
  <si>
    <t>VW-VI-1386</t>
  </si>
  <si>
    <t>Zugbeeinflussungs- und Fahrwegsicherungssysteme</t>
  </si>
  <si>
    <t>3/5 × 384
2/5 × 1384</t>
  </si>
  <si>
    <t>VW-VI-385</t>
  </si>
  <si>
    <t>Digital Rail Summer School</t>
  </si>
  <si>
    <t>VW-VI-1385</t>
  </si>
  <si>
    <t>1 × 385</t>
  </si>
  <si>
    <t>VW-VI-386</t>
  </si>
  <si>
    <t>1 × 386</t>
  </si>
  <si>
    <t>Studienrichtung Planung und Betrieb elektrischer Verkehrssysteme</t>
  </si>
  <si>
    <t>VW-VI-401</t>
  </si>
  <si>
    <t>Grundlagen Elektrische Verkehrssysteme</t>
  </si>
  <si>
    <t>VW-VI-1401</t>
  </si>
  <si>
    <t xml:space="preserve">Grundlagen Elektrische Verkehrssysteme </t>
  </si>
  <si>
    <t>1 x 401</t>
  </si>
  <si>
    <t>VW-VI-402</t>
  </si>
  <si>
    <t>Elektrische Bahnen</t>
  </si>
  <si>
    <t>VW-VI-1402</t>
  </si>
  <si>
    <t xml:space="preserve">Elektrische Bahnen </t>
  </si>
  <si>
    <t>1 x 402</t>
  </si>
  <si>
    <t>VW-VI-403</t>
  </si>
  <si>
    <t>Spezielle Probleme und Schnittstellen</t>
  </si>
  <si>
    <t>VW-VI-1403</t>
  </si>
  <si>
    <t>Spezielle Probleme und Schnittstellen elektrischer Verkehrssysteme</t>
  </si>
  <si>
    <t>1 x 403</t>
  </si>
  <si>
    <t>VW-VI-404</t>
  </si>
  <si>
    <t>Schienenfahrzeugtechnik</t>
  </si>
  <si>
    <t>1 x 404</t>
  </si>
  <si>
    <t>VW-VI-1488</t>
  </si>
  <si>
    <t xml:space="preserve">Bremstechnik und Bremsbetrieb </t>
  </si>
  <si>
    <t>VW-VI-405</t>
  </si>
  <si>
    <t>Grundlagen zu Umrichtersystemen in der Verkehrstechnik</t>
  </si>
  <si>
    <t>VW-VI-1405</t>
  </si>
  <si>
    <t>Theoretische Grundlagen der Umrichtersysteme in der Verkehrstechnik</t>
  </si>
  <si>
    <t>1 x 405</t>
  </si>
  <si>
    <t>VW-VI-1406</t>
  </si>
  <si>
    <t>Leistungselektronik</t>
  </si>
  <si>
    <t>VW-VI-406</t>
  </si>
  <si>
    <t>Stromrichter in der Bahntechnik</t>
  </si>
  <si>
    <t>VW-VI-1407</t>
  </si>
  <si>
    <t>Vertiefung Leistungselektronik</t>
  </si>
  <si>
    <t>1 x 406</t>
  </si>
  <si>
    <t>VW-VI-408</t>
  </si>
  <si>
    <t>Ingenieurtechnische Anwendungen theoretischer Grundlagen</t>
  </si>
  <si>
    <t>VW-VI-1408</t>
  </si>
  <si>
    <t>1 x 408</t>
  </si>
  <si>
    <t>VW-VI-407</t>
  </si>
  <si>
    <t>Projektmanagement</t>
  </si>
  <si>
    <t>VW-VI-1411</t>
  </si>
  <si>
    <t>Projektmanagement im Anlagenbau</t>
  </si>
  <si>
    <t>1 x 407</t>
  </si>
  <si>
    <t>VW-VI-1412</t>
  </si>
  <si>
    <t>Praxisprojekt im Fachgebiet Elektrische Verkehrssysteme</t>
  </si>
  <si>
    <t xml:space="preserve">Qualitäts- und RAMS-Management </t>
  </si>
  <si>
    <t>VW-VI-471</t>
  </si>
  <si>
    <t xml:space="preserve">Grundlagen selbstständigen wissenschaftlichen Arbeitens im </t>
  </si>
  <si>
    <t>VW-VI-1471</t>
  </si>
  <si>
    <t>Grundlagen selbstständigen wissenschaftlichen Arbeitens im Fachgebiet Elektrische Verkehrssysteme</t>
  </si>
  <si>
    <t>1 x 471</t>
  </si>
  <si>
    <t>VW-VI-472</t>
  </si>
  <si>
    <t>Komplexes wissenschaftliches Arbeiten im Fachgebiet Planung und Betrieb elektrischer Verkehrssysteme</t>
  </si>
  <si>
    <t>VW-VI-1472</t>
  </si>
  <si>
    <t>Komplexes wissenschaftliches Arbeiten im Fachgebiet Elektrische Verkehrssysteme</t>
  </si>
  <si>
    <t>1 x 472</t>
  </si>
  <si>
    <t>VW-VI-710</t>
  </si>
  <si>
    <t>Theorie und Technik der Informationssysteme</t>
  </si>
  <si>
    <t>VW-VI-1409</t>
  </si>
  <si>
    <t>Messtechnik</t>
  </si>
  <si>
    <t>VW-VI-1710</t>
  </si>
  <si>
    <t xml:space="preserve">Theorie und Technik der Informationssysteme </t>
  </si>
  <si>
    <t>1 x 710</t>
  </si>
  <si>
    <t>VW-VI-481</t>
  </si>
  <si>
    <t>Elektrische Nahverkehrssysteme</t>
  </si>
  <si>
    <t>VW-VI-1481</t>
  </si>
  <si>
    <t xml:space="preserve">Elektrische Nahverkehrssysteme </t>
  </si>
  <si>
    <t>1 x 481</t>
  </si>
  <si>
    <t>VW-VI-483</t>
  </si>
  <si>
    <t>Simulationssysteme</t>
  </si>
  <si>
    <t>VW-VI-1410</t>
  </si>
  <si>
    <t xml:space="preserve">Simulationssysteme </t>
  </si>
  <si>
    <t>1 x 483</t>
  </si>
  <si>
    <t>VW-VI-484</t>
  </si>
  <si>
    <t>Fahrleitungen</t>
  </si>
  <si>
    <t>VW-VI-1484</t>
  </si>
  <si>
    <t xml:space="preserve">Fahrleitungen </t>
  </si>
  <si>
    <t>1 x 484</t>
  </si>
  <si>
    <t>VW-VI-485</t>
  </si>
  <si>
    <t>Fahrmotore</t>
  </si>
  <si>
    <t>VW-VI-1485</t>
  </si>
  <si>
    <t xml:space="preserve">Fahrmotore </t>
  </si>
  <si>
    <t>1 x 485</t>
  </si>
  <si>
    <t>VW-VI-486</t>
  </si>
  <si>
    <t>Umrichter- und Leitsysteme in der Bahntechnik</t>
  </si>
  <si>
    <t>VW-VI-1486</t>
  </si>
  <si>
    <t xml:space="preserve">Umrichter- und Leitsysteme in der Bahntechnik </t>
  </si>
  <si>
    <t>1 x 486</t>
  </si>
  <si>
    <t>VW-VI-487</t>
  </si>
  <si>
    <t>Management von Projekten im Anlagenbau</t>
  </si>
  <si>
    <t>1 x 487</t>
  </si>
  <si>
    <t>Studienrichtung Verkehrsplanung und Verkehrstechnik</t>
  </si>
  <si>
    <t>VW-VI-501</t>
  </si>
  <si>
    <t>Entwurf, Bau und Betrieb von Straßen</t>
  </si>
  <si>
    <t>VW-VI-1501</t>
  </si>
  <si>
    <t>1 × 501</t>
  </si>
  <si>
    <t>VW-VI-1522</t>
  </si>
  <si>
    <t>Entwurf stadttechnischer Anlagen und Straßenentwässerung</t>
  </si>
  <si>
    <t>VW-VI-502</t>
  </si>
  <si>
    <t>Straßenverkehrssicherheit</t>
  </si>
  <si>
    <t>VW-VI-1502</t>
  </si>
  <si>
    <t>1 × 502</t>
  </si>
  <si>
    <t>VW-VI-503</t>
  </si>
  <si>
    <t>Planung, Entwurf und Bau von Bahnanlagen</t>
  </si>
  <si>
    <t>VW-VI-1503</t>
  </si>
  <si>
    <t>1 × 503</t>
  </si>
  <si>
    <t>VW-VI-504</t>
  </si>
  <si>
    <t>Geodäsie</t>
  </si>
  <si>
    <t>VW-VI-1504</t>
  </si>
  <si>
    <t>1 × 504</t>
  </si>
  <si>
    <t>VW-VI-505</t>
  </si>
  <si>
    <t>Verkehrsökologie</t>
  </si>
  <si>
    <t>VW-VI-1505</t>
  </si>
  <si>
    <t>1 × 505</t>
  </si>
  <si>
    <t>VW-VI-506</t>
  </si>
  <si>
    <t>Verkehrs- und Infrastrukturplanung und Städtebau</t>
  </si>
  <si>
    <t>VW-VI-1506</t>
  </si>
  <si>
    <t>1 × 506</t>
  </si>
  <si>
    <t>VW-VI-507</t>
  </si>
  <si>
    <t>Grundlagen der Straßenverkehrstechnik und der Theorie der Verkehrsplanung</t>
  </si>
  <si>
    <t>VW-VI-1507</t>
  </si>
  <si>
    <t>Grundlagen der Straßenverkehrstechnik</t>
  </si>
  <si>
    <t>1 × 507</t>
  </si>
  <si>
    <t>VW-VI-1517</t>
  </si>
  <si>
    <t>Grundlagen der Verkehrsmodellierung</t>
  </si>
  <si>
    <t>VW-VI-508</t>
  </si>
  <si>
    <t>Verkehrsnachfragemodellierung</t>
  </si>
  <si>
    <t>VW-VI-1508</t>
  </si>
  <si>
    <t>Makroskopische Verkehrsmodellierung</t>
  </si>
  <si>
    <t>1 × 508</t>
  </si>
  <si>
    <t>VW-VI-1518</t>
  </si>
  <si>
    <t>Agentenbasierte Modellierung und Simulation von Verkehr (Agent-Based Modelling and Simulation of Transport)</t>
  </si>
  <si>
    <t>VW-VI-509</t>
  </si>
  <si>
    <t>Qualität und Sicherheit im Straßenverkehr</t>
  </si>
  <si>
    <t>VW-VI-1704</t>
  </si>
  <si>
    <t>Straßenverkehrssteuerungstechnik</t>
  </si>
  <si>
    <t>1 × 509</t>
  </si>
  <si>
    <t>VW-VI-1512</t>
  </si>
  <si>
    <t>Datenerhebung und -analyse in der Verkehrsplanung (Data in Transport Planning)</t>
  </si>
  <si>
    <t>VW-VI-510</t>
  </si>
  <si>
    <t>Betriebsprozesse und Betriebsplanung im Öffentlichen Personenverkehr</t>
  </si>
  <si>
    <t>VW-VI-1510</t>
  </si>
  <si>
    <t>Betriebsprozesse und Verkehrsplanung im Öffentlichen Personenverkehr</t>
  </si>
  <si>
    <t>1 × 510</t>
  </si>
  <si>
    <t>VW-VI-511</t>
  </si>
  <si>
    <t>Nutzen-Kosten-Analyse/Bewertung und Verkehrs- und Planungsrecht</t>
  </si>
  <si>
    <t>VW-VI-1511</t>
  </si>
  <si>
    <t>Nutzen-Kosten-Bewertung von Infrastrukturprojekten und Verkehrsrecht</t>
  </si>
  <si>
    <t>1 × 511</t>
  </si>
  <si>
    <t>VW-VI-571</t>
  </si>
  <si>
    <t>Grundlagen selbstständigen wissenschaftlichen Arbeitens im Fachgebiet Verkehrsplanung und Verkehrstechnik</t>
  </si>
  <si>
    <t>VW-VI-1571</t>
  </si>
  <si>
    <t>1 × 571</t>
  </si>
  <si>
    <t>VW-VI-572</t>
  </si>
  <si>
    <t>Komplexes wissenschaftliches Arbeiten im Fachgebiet Verkehrsplanung und Verkehrstechnik</t>
  </si>
  <si>
    <t>VW-VI-1572</t>
  </si>
  <si>
    <t>1 × 572</t>
  </si>
  <si>
    <t>VW-VI-580</t>
  </si>
  <si>
    <t>Planungs- und Entwurfsprojekt Bahnanlagen</t>
  </si>
  <si>
    <t>VW-VI-1580</t>
  </si>
  <si>
    <t>1 × 580</t>
  </si>
  <si>
    <t>VW-VI-581</t>
  </si>
  <si>
    <t>Optische Wahrnehmung und Lichttechnik</t>
  </si>
  <si>
    <t>VW-VI-1581</t>
  </si>
  <si>
    <t>1 × 581</t>
  </si>
  <si>
    <t>VW-VI-582</t>
  </si>
  <si>
    <t>Verkehrspsychologie</t>
  </si>
  <si>
    <t>VW-VI-1582</t>
  </si>
  <si>
    <t>1 × 582</t>
  </si>
  <si>
    <t>VW-VI-583</t>
  </si>
  <si>
    <t>Betriebssteuerung und  -management im Öffentlichen Verkehr</t>
  </si>
  <si>
    <t>1 × 583</t>
  </si>
  <si>
    <t>VW-VI-584</t>
  </si>
  <si>
    <t>Verkehrsraumgestaltung</t>
  </si>
  <si>
    <t>VW-VI-1584</t>
  </si>
  <si>
    <t>1 × 584</t>
  </si>
  <si>
    <t>VW-VI-585</t>
  </si>
  <si>
    <t>Verfahren der Verkehrsökologie</t>
  </si>
  <si>
    <t>VW-VI-1585</t>
  </si>
  <si>
    <t>1 × 585</t>
  </si>
  <si>
    <t>VW-VI-586</t>
  </si>
  <si>
    <t>Modelle der Verkehrsökologie</t>
  </si>
  <si>
    <t>1 × 586</t>
  </si>
  <si>
    <t>VW-VI-587</t>
  </si>
  <si>
    <t>Straßenentwurf</t>
  </si>
  <si>
    <t>VW-VI-1587</t>
  </si>
  <si>
    <t>Ausgewählte Aspekte im Straßenentwurf</t>
  </si>
  <si>
    <t>1 × 587</t>
  </si>
  <si>
    <t>VW-VI-588</t>
  </si>
  <si>
    <t>Datenverarbeitungssysteme in der Verkehrsplanung</t>
  </si>
  <si>
    <t>1 × 588</t>
  </si>
  <si>
    <t>VW-VI-590</t>
  </si>
  <si>
    <t>Grundlagen der Verbrennungsmotoren</t>
  </si>
  <si>
    <t>VW-VI-1590</t>
  </si>
  <si>
    <t>1 × 590</t>
  </si>
  <si>
    <t>VW-VI-591</t>
  </si>
  <si>
    <t>Grundlagen Staat und Markt im Verkehr</t>
  </si>
  <si>
    <t>VW-VI-1591</t>
  </si>
  <si>
    <t>Grundlagen Verkehrspolitik</t>
  </si>
  <si>
    <t>1 × 591</t>
  </si>
  <si>
    <t>VW-VI-592</t>
  </si>
  <si>
    <t>Grundlagen der Geoinformatik</t>
  </si>
  <si>
    <t>VW-VI-1592</t>
  </si>
  <si>
    <t>1 × 592</t>
  </si>
  <si>
    <t>VW-VI-593</t>
  </si>
  <si>
    <t>Vertiefung Staat und Markt im Verkehr</t>
  </si>
  <si>
    <t>VW-VI-1593</t>
  </si>
  <si>
    <t>Infrastrukturpolitik und Regulierung</t>
  </si>
  <si>
    <t>1 × 593</t>
  </si>
  <si>
    <t>VW-VI-594</t>
  </si>
  <si>
    <t>Verkehrsökologisches Forschungsseminar „Erhebungsmethoden im</t>
  </si>
  <si>
    <t>VW-VI-1594</t>
  </si>
  <si>
    <t>Verkehrsökologisches Forschungsseminar „Erhebungsmethoden im Radverkehr“</t>
  </si>
  <si>
    <t>1 × 594</t>
  </si>
  <si>
    <t>VW-VI-595
VW-VI-599</t>
  </si>
  <si>
    <t>Building Information Modeling im Verkehrswesen</t>
  </si>
  <si>
    <t>VW-VI-1599</t>
  </si>
  <si>
    <t>Building Information Modeling in der Verkehrsinfrastruktur</t>
  </si>
  <si>
    <t>1 × 595</t>
  </si>
  <si>
    <t>VW-VI-597</t>
  </si>
  <si>
    <t>Antriebssysteme mit Verbrennungsmotoren</t>
  </si>
  <si>
    <t>VW-VI-1597</t>
  </si>
  <si>
    <t>1 × 597</t>
  </si>
  <si>
    <t>VW-VI-598</t>
  </si>
  <si>
    <t>Aktuelle Themen der Modellierung und Simulation in der Verkehrs- und Raumplanung</t>
  </si>
  <si>
    <t>VW-VI-1598</t>
  </si>
  <si>
    <t>Aktuelle Themen der Modellierung und Simulation in der Verkehrs- und Raumplanung (Current topics in modeling and simulation in spatial and transport planning)</t>
  </si>
  <si>
    <t>1 × 598</t>
  </si>
  <si>
    <t>Studienrichtung Verkehrssystemtechnik und Logistik</t>
  </si>
  <si>
    <t>VW-VI-601</t>
  </si>
  <si>
    <t>Erweiterte Verkehrssystemtheorie</t>
  </si>
  <si>
    <t>VW-VI-1601</t>
  </si>
  <si>
    <t xml:space="preserve">Erweiterte Verkehrssystemtheorie </t>
  </si>
  <si>
    <t>1 × 601</t>
  </si>
  <si>
    <t>VW-VI-602</t>
  </si>
  <si>
    <t>Logistik</t>
  </si>
  <si>
    <t>VW-VI-1602</t>
  </si>
  <si>
    <t>Materialflussrechnung und -optimierung</t>
  </si>
  <si>
    <t>1 × 602</t>
  </si>
  <si>
    <t>VW-VI-1612</t>
  </si>
  <si>
    <t>Entscheidungsprobleme der Unternehmenslogistik</t>
  </si>
  <si>
    <t>VW-VI-603</t>
  </si>
  <si>
    <t>Grundlagen der Verkehrsplanung</t>
  </si>
  <si>
    <t>1 × 603</t>
  </si>
  <si>
    <t>VW-VI-604</t>
  </si>
  <si>
    <t>Arbeitswissenschaft</t>
  </si>
  <si>
    <t>VW-VI-1604</t>
  </si>
  <si>
    <t>1 × 604</t>
  </si>
  <si>
    <t>VW-VI-605</t>
  </si>
  <si>
    <t>1 × 605</t>
  </si>
  <si>
    <t>VW-VI-606</t>
  </si>
  <si>
    <t>Kosten-Nutzen-Bewertung und rechtliche Aspekte des Verkehrs</t>
  </si>
  <si>
    <t>VW-VI-1626</t>
  </si>
  <si>
    <t>Nutzen-Kosten-Bewertung von Infrastrukturprojekten und rechtliche Aspekte des Verkehrs</t>
  </si>
  <si>
    <t>Wahlpflichtmodul für Studienschwerpunkt Luftverkehr</t>
  </si>
  <si>
    <t>1 × 606</t>
  </si>
  <si>
    <t>VW-VI-671</t>
  </si>
  <si>
    <t>Grundlagen selbstständigen wissenschaftlichen Arbeitens im Fachgebiet Verkehrssystemtechnik und Logistik</t>
  </si>
  <si>
    <t>VW-VI-1671</t>
  </si>
  <si>
    <t>1 × 671</t>
  </si>
  <si>
    <t>VW-VI-672</t>
  </si>
  <si>
    <t>Komplexes wissenschaftliches Arbeiten im Fachgebiet Verkehrssystemtechnik und Logistik</t>
  </si>
  <si>
    <t>VW-VI-1672</t>
  </si>
  <si>
    <t>1 × 672</t>
  </si>
  <si>
    <t>VW-VI-621</t>
  </si>
  <si>
    <t>Prozessmanagement im Öffentlichen Verkehr</t>
  </si>
  <si>
    <t>1 × 621</t>
  </si>
  <si>
    <t>Betriebsplanung und ‑management im Öffentlichen Verkehr</t>
  </si>
  <si>
    <t>VW-VI-622</t>
  </si>
  <si>
    <t>Marktorientierte Leistungserstellung im Schienengüter- und Personenverkehr</t>
  </si>
  <si>
    <t>VW-VI-1622</t>
  </si>
  <si>
    <t>1 × 622</t>
  </si>
  <si>
    <t>VW-VI-641</t>
  </si>
  <si>
    <t>Betrieblich-logistische Strukturen des Luftverkehrs (air traffic and air field operations)</t>
  </si>
  <si>
    <t>VW-VI-1641</t>
  </si>
  <si>
    <t>1 × 641</t>
  </si>
  <si>
    <t>VW-VI-642</t>
  </si>
  <si>
    <t>Flugplanung und Flugbetrieb (flight planning and aircraft operations)</t>
  </si>
  <si>
    <t>VW-VI-1642</t>
  </si>
  <si>
    <t>1 × 642</t>
  </si>
  <si>
    <t>VW-VI-643</t>
  </si>
  <si>
    <t>Luftfahrzeugtechnik (aircraft design)</t>
  </si>
  <si>
    <t>VW-VI-1643</t>
  </si>
  <si>
    <t>1 × 643</t>
  </si>
  <si>
    <t>VW-VI-644</t>
  </si>
  <si>
    <t>Luftfahrzeugeigenschaften (flight performance and aerodynamics)</t>
  </si>
  <si>
    <t>VW-VI-1644</t>
  </si>
  <si>
    <t>1 × 644</t>
  </si>
  <si>
    <t>VW-VI-645</t>
  </si>
  <si>
    <t>CNS und taktisches ATM (CNS and tactical ATM)</t>
  </si>
  <si>
    <t>VW-VI-1645</t>
  </si>
  <si>
    <t>1 × 645</t>
  </si>
  <si>
    <t>VW-VI-680</t>
  </si>
  <si>
    <t>Einsatz der Schienenfahrzeuge</t>
  </si>
  <si>
    <t>VW-VI-1680</t>
  </si>
  <si>
    <t>1 × 680</t>
  </si>
  <si>
    <t>VW-VI-681</t>
  </si>
  <si>
    <t>Planung und Entwurf von Bahnanlagen</t>
  </si>
  <si>
    <t>VW-VI-1681</t>
  </si>
  <si>
    <t>1 × 681</t>
  </si>
  <si>
    <t>VW-VI-682</t>
  </si>
  <si>
    <t>1 × 682</t>
  </si>
  <si>
    <t>VW-VI-683</t>
  </si>
  <si>
    <t>Verfahren der Straßenverkehrstechnik</t>
  </si>
  <si>
    <t>1 × 683</t>
  </si>
  <si>
    <t>VW-VI-684</t>
  </si>
  <si>
    <t>Multivariate Verkehrsstatistik</t>
  </si>
  <si>
    <t>1 × 684</t>
  </si>
  <si>
    <t>VW-VI-685</t>
  </si>
  <si>
    <t>Umschlag- und Lagersysteme</t>
  </si>
  <si>
    <t>VW-VI-1685</t>
  </si>
  <si>
    <t>1 × 685</t>
  </si>
  <si>
    <t>VW-VI-688</t>
  </si>
  <si>
    <t>Aktuelle Aspekte der Optimierung von Verkehrs- und Logistikprozessen</t>
  </si>
  <si>
    <t>VW-VI-1688</t>
  </si>
  <si>
    <t>1 × 688</t>
  </si>
  <si>
    <t>VW-VI-689</t>
  </si>
  <si>
    <t>Planung von logistischen Betrieben</t>
  </si>
  <si>
    <t>1 × 689</t>
  </si>
  <si>
    <t>VW-VI-690</t>
  </si>
  <si>
    <t>Safety und Airline Management</t>
  </si>
  <si>
    <t>VW-VI-1690</t>
  </si>
  <si>
    <t>Safety und Airline Management (Safety and Airline Management)</t>
  </si>
  <si>
    <t>1 × 690</t>
  </si>
  <si>
    <t>VW-VI-691</t>
  </si>
  <si>
    <t>Terminal Operations</t>
  </si>
  <si>
    <t>VW-VI-1691</t>
  </si>
  <si>
    <t>1 × 691</t>
  </si>
  <si>
    <t>VW-VI-692</t>
  </si>
  <si>
    <t>Flugzeugtriebwerke</t>
  </si>
  <si>
    <t>VW-VI-1692</t>
  </si>
  <si>
    <t>1 × 692</t>
  </si>
  <si>
    <t>VW-VI-693</t>
  </si>
  <si>
    <t>Hubschrauber-Technologie</t>
  </si>
  <si>
    <t>VW-VI-1693</t>
  </si>
  <si>
    <t>Hubschrauber-Technologie (Helicopter Technology)</t>
  </si>
  <si>
    <t>1 × 693</t>
  </si>
  <si>
    <t>VW-VI-694</t>
  </si>
  <si>
    <t>Ressourceneinsatzplanung</t>
  </si>
  <si>
    <t>VW-VI-1694</t>
  </si>
  <si>
    <t>1 × 694</t>
  </si>
  <si>
    <t>VW-VI-695</t>
  </si>
  <si>
    <t>Ressourcenmanagement</t>
  </si>
  <si>
    <t>VW-VI-1695</t>
  </si>
  <si>
    <t>1 × 695</t>
  </si>
  <si>
    <t>VW-VI-696</t>
  </si>
  <si>
    <t>1 × 696</t>
  </si>
  <si>
    <t>Studienrichtung Verkehrstelematik</t>
  </si>
  <si>
    <t>VW-VI-701</t>
  </si>
  <si>
    <t>Komponenten der Schienenverkehrstelematik</t>
  </si>
  <si>
    <t>1 × 701</t>
  </si>
  <si>
    <t>VW-VI-702</t>
  </si>
  <si>
    <t>Modellierung und Simulation in der Verkehrstelematik</t>
  </si>
  <si>
    <t>VW-VI-1702</t>
  </si>
  <si>
    <t>1 × 702</t>
  </si>
  <si>
    <t>VW-VI-703</t>
  </si>
  <si>
    <t>Verkehrssensorik</t>
  </si>
  <si>
    <t>VW-VI-1703</t>
  </si>
  <si>
    <t>1 × 703</t>
  </si>
  <si>
    <t>VW-VI-704</t>
  </si>
  <si>
    <t>1 × 704</t>
  </si>
  <si>
    <t>VW-VI-705</t>
  </si>
  <si>
    <t>Rechentechnische Grundlagen und Werkzeuge der Verkehrsprozessautomatisierung</t>
  </si>
  <si>
    <t>VW-VI-1705</t>
  </si>
  <si>
    <t>1 × 705</t>
  </si>
  <si>
    <t>VW-VI-706</t>
  </si>
  <si>
    <t>Optimale Steuerung, Methoden und Verfahren der Entscheidungsfindung</t>
  </si>
  <si>
    <t>VW-VI-1706</t>
  </si>
  <si>
    <t>1 × 706</t>
  </si>
  <si>
    <t>VW-VI-708</t>
  </si>
  <si>
    <t>Verkehrstelematik-Netze</t>
  </si>
  <si>
    <t>VW-VI-1708</t>
  </si>
  <si>
    <t>Verkehrstelematiknetze</t>
  </si>
  <si>
    <t>1 × 708</t>
  </si>
  <si>
    <t>VW-VI-709</t>
  </si>
  <si>
    <t>Entwurf und Betrieb virtueller Mobilitätsysteme</t>
  </si>
  <si>
    <t>VW-VI-1709</t>
  </si>
  <si>
    <t>Entwurf und Betrieb virtueller Mobilitätssysteme</t>
  </si>
  <si>
    <t>1 × 709</t>
  </si>
  <si>
    <t>1 × 710</t>
  </si>
  <si>
    <t>VW-VI-711</t>
  </si>
  <si>
    <t>Fahrzeugkommunikation und Ortung</t>
  </si>
  <si>
    <t>VW-VI-1711</t>
  </si>
  <si>
    <t>1 × 711</t>
  </si>
  <si>
    <t>VW-VI-712</t>
  </si>
  <si>
    <t>Grundlagen des Technology Assessment (TA)</t>
  </si>
  <si>
    <t>VW-VI-1712</t>
  </si>
  <si>
    <t>Grundlagen des Technology Assessment</t>
  </si>
  <si>
    <t>1 × 712</t>
  </si>
  <si>
    <t>VW-VI-713</t>
  </si>
  <si>
    <t>Verkehrs- und Telekommunikationsrecht</t>
  </si>
  <si>
    <t>VW-VI-1713</t>
  </si>
  <si>
    <t>1 × 713</t>
  </si>
  <si>
    <t>VW-VI-771</t>
  </si>
  <si>
    <t>Grundlagen selbstständigen wissenschaftlichen Arbeitens im Fachgebiet</t>
  </si>
  <si>
    <t>VW-VI-1771</t>
  </si>
  <si>
    <t>Grundlagen selbstständigen wissenschaftlichen Arbeitens im Fachgebiet Verkehrstelematik</t>
  </si>
  <si>
    <t>1 × 771</t>
  </si>
  <si>
    <t>VW-VI-772</t>
  </si>
  <si>
    <t>Komplexes wissenschaftliches Arbeiten im Fachgebiet Verkehrstelematik</t>
  </si>
  <si>
    <t>VW-VI-1772</t>
  </si>
  <si>
    <t>1 × 772</t>
  </si>
  <si>
    <t>VW-VI-781</t>
  </si>
  <si>
    <t>Spezielle Kapitel der Schienenverkehrstelematik, Modellbildung und Simulation</t>
  </si>
  <si>
    <t>VW-VI-1781</t>
  </si>
  <si>
    <t>Modellbasierte Systementwicklung im Schienenverkehr</t>
  </si>
  <si>
    <t>1 × 781</t>
  </si>
  <si>
    <t>VW-VI-783</t>
  </si>
  <si>
    <t>Spezielle Probleme der Verkehrsprozessautomatisierung</t>
  </si>
  <si>
    <t>VW-VI-1783</t>
  </si>
  <si>
    <t>1 × 783</t>
  </si>
  <si>
    <t>VW-VI-784</t>
  </si>
  <si>
    <t>Bahnbetriebsprozesse und -betriebsplanung</t>
  </si>
  <si>
    <t>VW-VI-1784</t>
  </si>
  <si>
    <t>1 × 784</t>
  </si>
  <si>
    <t>VW-VI-785</t>
  </si>
  <si>
    <t>Satellitenkommunikation und positionsbezogene Kommunikationssysteme</t>
  </si>
  <si>
    <t>VW-VI-1785</t>
  </si>
  <si>
    <t>1 × 785</t>
  </si>
  <si>
    <t>VW-VI-786</t>
  </si>
  <si>
    <t>Nachrichtenverkehrstheorie und Informationssicherung</t>
  </si>
  <si>
    <t>VW-VI-1786</t>
  </si>
  <si>
    <t>1 × 786</t>
  </si>
  <si>
    <t>VW-VI-788</t>
  </si>
  <si>
    <t>Technik und Verfahren digitaler, adaptiver und intelligenter Systeme</t>
  </si>
  <si>
    <t>VW-VI-1787</t>
  </si>
  <si>
    <t>Adaptive und Intelligente Systeme</t>
  </si>
  <si>
    <t>1 × 788</t>
  </si>
  <si>
    <t>VW-VI-1788</t>
  </si>
  <si>
    <t>Digitale Signalverarbeitung</t>
  </si>
  <si>
    <t>VW-VI-1714</t>
  </si>
  <si>
    <t>Grundlagen selbstständigen ingenieurwissenschaftlichen Arbeitens im Fachgebiet Verkehrstelematik</t>
  </si>
  <si>
    <t>Weitere ggf. derzet nicht mehr angebotene Module werden als Wahlpflichtmodule angerechnet.</t>
  </si>
  <si>
    <t>2. Automatische Übernahme von einzelnen Prüfungsleistungen nicht abgeschlossener Module</t>
  </si>
  <si>
    <t>Grundsatz: Eine erfolgreich abgeschlossene Prüfungsleistung wird von Amts entsprechend der nachstehenden Tabelle übernommen. Das ist in folgenden Fällen möglich:</t>
  </si>
  <si>
    <t>– Das Alt-Modul und das äquivalente Neu-Modul haben mehrere Prüfungsleistungen.</t>
  </si>
  <si>
    <t>– Das Alt-Modul hat mehrere Prüfungsleistungen und ist zu einem Set mehrerer Neu-Module äquivalent.</t>
  </si>
  <si>
    <t>Nicht möglich ist das Anrechnen von Teil-Prüfungsleistungen, die in eine einzige Prüfungsleistung mündet oder Teil-Prüfungsleistungen, die sich im Fachgebiet nicht deutlich abgrenzen.</t>
  </si>
  <si>
    <t>Name der Prüfungsleistung</t>
  </si>
  <si>
    <t>PL</t>
  </si>
  <si>
    <t>PL-Note</t>
  </si>
  <si>
    <t>KA 120 min</t>
  </si>
  <si>
    <t>Modul bestanden</t>
  </si>
  <si>
    <t>PV ÜA 10h</t>
  </si>
  <si>
    <t>PV ÜA 10 h</t>
  </si>
  <si>
    <t>KA 90 min</t>
  </si>
  <si>
    <t>KA 180 min</t>
  </si>
  <si>
    <t>1/3 × 12820
1/3 × 12810
1/3 × 13610</t>
  </si>
  <si>
    <t>PV ÜA 20 h</t>
  </si>
  <si>
    <t>KA 165 min</t>
  </si>
  <si>
    <t>1/3 × 12810
2/3 × 13620</t>
  </si>
  <si>
    <t>KA 150 min</t>
  </si>
  <si>
    <t>KA 240 min</t>
  </si>
  <si>
    <t>HA 60 h</t>
  </si>
  <si>
    <t>HA  90 h</t>
  </si>
  <si>
    <t>BV Laborpr.</t>
  </si>
  <si>
    <t>PV Beleg 45 h</t>
  </si>
  <si>
    <t>PV ÜA 30 h</t>
  </si>
  <si>
    <t>PV Beleg 40 h</t>
  </si>
  <si>
    <t>PV Mdl. 30 min</t>
  </si>
  <si>
    <t>Mdl. 30 min</t>
  </si>
  <si>
    <t>PA 1,5 Wo</t>
  </si>
  <si>
    <t>HA 40 h</t>
  </si>
  <si>
    <t>PV HA 30 h</t>
  </si>
  <si>
    <t>PV Beleg 60 h</t>
  </si>
  <si>
    <t>HA 45 h</t>
  </si>
  <si>
    <t>PV PA 20 h</t>
  </si>
  <si>
    <t>PV Beleg 10 h</t>
  </si>
  <si>
    <t>HA 90 h</t>
  </si>
  <si>
    <t>HA 30 h</t>
  </si>
  <si>
    <t>SA 20 h</t>
  </si>
  <si>
    <t>HA 20 h</t>
  </si>
  <si>
    <t>Portf 20 h</t>
  </si>
  <si>
    <t>PA 4 Wo</t>
  </si>
  <si>
    <t>KL 160 h</t>
  </si>
  <si>
    <t>Portf 30 h</t>
  </si>
  <si>
    <t>PA 1 Wo</t>
  </si>
  <si>
    <t>PV Beleg 20 h</t>
  </si>
  <si>
    <t>PV Beleg 2 h</t>
  </si>
  <si>
    <t>PV PA 50 h</t>
  </si>
  <si>
    <t>KA 60 min</t>
  </si>
  <si>
    <t>HA 50 h</t>
  </si>
  <si>
    <t>3. Antrag auf Übernahme einzelner Prüfungsleistungen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</si>
</sst>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Open Sans"/>
      <family val="2"/>
    </font>
    <font>
      <sz val="10"/>
      <color theme="1"/>
      <name val="Open Sans"/>
      <family val="2"/>
    </font>
    <font>
      <sz val="10"/>
      <color rgb="FFFF0000"/>
      <name val="Open Sans"/>
      <family val="2"/>
    </font>
    <font>
      <b/>
      <sz val="14"/>
      <color theme="1"/>
      <name val="Open Sans"/>
      <family val="2"/>
    </font>
    <font>
      <b/>
      <sz val="10"/>
      <color theme="1"/>
      <name val="Open Sans"/>
      <family val="2"/>
    </font>
    <font>
      <b/>
      <sz val="12"/>
      <color theme="1"/>
      <name val="Open Sans"/>
      <family val="2"/>
    </font>
    <font>
      <sz val="10"/>
      <name val="Open Sans"/>
      <family val="2"/>
    </font>
    <font>
      <b/>
      <sz val="10"/>
      <name val="Open Sans"/>
      <family val="2"/>
    </font>
    <font>
      <b/>
      <sz val="9"/>
      <color indexed="81"/>
      <name val="Segoe UI"/>
      <charset val="1"/>
    </font>
    <font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theme="2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64" fontId="5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164" fontId="5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164" fontId="5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164" fontId="5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64" fontId="5" fillId="0" borderId="9" xfId="0" applyNumberFormat="1" applyFont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2" fillId="5" borderId="11" xfId="0" applyFont="1" applyFill="1" applyBorder="1" applyAlignment="1">
      <alignment vertical="center" wrapText="1"/>
    </xf>
    <xf numFmtId="164" fontId="5" fillId="5" borderId="3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 wrapText="1"/>
    </xf>
    <xf numFmtId="164" fontId="5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4" fontId="5" fillId="5" borderId="12" xfId="0" applyNumberFormat="1" applyFont="1" applyFill="1" applyBorder="1" applyAlignment="1">
      <alignment horizontal="center" vertical="center"/>
    </xf>
    <xf numFmtId="164" fontId="5" fillId="5" borderId="8" xfId="0" applyNumberFormat="1" applyFont="1" applyFill="1" applyBorder="1" applyAlignment="1">
      <alignment horizontal="center" vertical="center"/>
    </xf>
    <xf numFmtId="164" fontId="5" fillId="5" borderId="11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 wrapText="1"/>
    </xf>
    <xf numFmtId="164" fontId="5" fillId="5" borderId="10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164" fontId="5" fillId="5" borderId="9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164" fontId="5" fillId="4" borderId="15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/>
    </xf>
    <xf numFmtId="164" fontId="5" fillId="6" borderId="3" xfId="0" applyNumberFormat="1" applyFont="1" applyFill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6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164" fontId="8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vertical="center" wrapText="1"/>
    </xf>
    <xf numFmtId="164" fontId="8" fillId="7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6" borderId="2" xfId="0" applyFont="1" applyFill="1" applyBorder="1" applyAlignment="1">
      <alignment vertical="center" wrapText="1"/>
    </xf>
    <xf numFmtId="164" fontId="8" fillId="6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5" fillId="4" borderId="6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wrapText="1"/>
    </xf>
    <xf numFmtId="164" fontId="5" fillId="8" borderId="2" xfId="0" applyNumberFormat="1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vertical="center" wrapText="1"/>
    </xf>
    <xf numFmtId="164" fontId="5" fillId="6" borderId="5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 wrapText="1"/>
    </xf>
    <xf numFmtId="164" fontId="5" fillId="6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/>
    <xf numFmtId="164" fontId="5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5" fillId="5" borderId="3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164" fontId="5" fillId="5" borderId="8" xfId="0" applyNumberFormat="1" applyFont="1" applyFill="1" applyBorder="1" applyAlignment="1">
      <alignment horizontal="center" vertical="center" wrapText="1"/>
    </xf>
    <xf numFmtId="164" fontId="5" fillId="5" borderId="9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64" fontId="8" fillId="0" borderId="9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96;quivalenztabelle%20mit%20PL%20Stand%202023-05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Äquivalenztabelle mit Notenfeld"/>
      <sheetName val="Äquivalenztabelle"/>
      <sheetName val="Äquivalenztabelle alt"/>
      <sheetName val="Zusammenfassung"/>
      <sheetName val="HIS-Auszug"/>
      <sheetName val="Test"/>
    </sheetNames>
    <sheetDataSet>
      <sheetData sheetId="0"/>
      <sheetData sheetId="1"/>
      <sheetData sheetId="2"/>
      <sheetData sheetId="3"/>
      <sheetData sheetId="4">
        <row r="1">
          <cell r="I1" t="str">
            <v>PLPnr</v>
          </cell>
          <cell r="J1" t="str">
            <v>PLText</v>
          </cell>
        </row>
        <row r="2">
          <cell r="I2">
            <v>11010</v>
          </cell>
          <cell r="J2" t="str">
            <v xml:space="preserve">Klausurarbeit Lineare Algebra und Analysis für Funktionen einer Variablen                                                                                                                                                                                     </v>
          </cell>
        </row>
        <row r="3">
          <cell r="I3">
            <v>11210</v>
          </cell>
          <cell r="J3" t="str">
            <v xml:space="preserve">Klausurarbeit Differentialgleichungen und Differentialrechnung für Funktionen mehrerer Variabler                                                                                                                                                              </v>
          </cell>
        </row>
        <row r="4">
          <cell r="I4">
            <v>11410</v>
          </cell>
          <cell r="J4" t="str">
            <v xml:space="preserve">Klausurarbeit Integraltransformationen, Integralrechnung für Funktionen mehrerer Variablen und Stochastik                                                                                                                                                     </v>
          </cell>
        </row>
        <row r="5">
          <cell r="I5">
            <v>11610</v>
          </cell>
          <cell r="J5" t="str">
            <v xml:space="preserve">Klausurarbeit Informatik 1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">
          <cell r="I6">
            <v>11620</v>
          </cell>
          <cell r="J6" t="str">
            <v xml:space="preserve">Klausurarbeit Informatik 2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">
          <cell r="I7">
            <v>11810</v>
          </cell>
          <cell r="J7" t="str">
            <v xml:space="preserve">Projektarbeit Experimentalphysik                                                                                                                                                                                                                              </v>
          </cell>
        </row>
        <row r="8">
          <cell r="I8">
            <v>11820</v>
          </cell>
          <cell r="J8" t="str">
            <v xml:space="preserve">Klausurarbeit Experimentalphysik                                                                                                                                                                                                                              </v>
          </cell>
        </row>
        <row r="9">
          <cell r="I9">
            <v>12010</v>
          </cell>
          <cell r="J9" t="str">
            <v xml:space="preserve">Klausurarbeit Statische Festigkeitsprobleme                                                                                                                                                                                                                   </v>
          </cell>
        </row>
        <row r="10">
          <cell r="I10">
            <v>12020</v>
          </cell>
          <cell r="J10" t="str">
            <v xml:space="preserve">Klausurarbeit Kinetik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">
          <cell r="I11">
            <v>12210</v>
          </cell>
          <cell r="J11" t="str">
            <v xml:space="preserve">Klausurarbeit Verkehrsmaschinentechnik                                                                                                                                                                                                                        </v>
          </cell>
        </row>
        <row r="12">
          <cell r="I12">
            <v>12220</v>
          </cell>
          <cell r="J12" t="str">
            <v xml:space="preserve">Klausurarbeit Fahrdynamik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">
          <cell r="I13">
            <v>12410</v>
          </cell>
          <cell r="J13" t="str">
            <v xml:space="preserve">Klausurarbeit Elektrische Verkehrssysteme                                                                                                                                                                                                                     </v>
          </cell>
        </row>
        <row r="14">
          <cell r="I14">
            <v>12420</v>
          </cell>
          <cell r="J14" t="str">
            <v xml:space="preserve">Klausurarbeit Informations- und Kommunikationstechnik                                                                                                                                                                                                         </v>
          </cell>
        </row>
        <row r="15">
          <cell r="I15">
            <v>12610</v>
          </cell>
          <cell r="J15" t="str">
            <v xml:space="preserve">Klausurarbeit Prozessautomatisierung                                                                                                                                                                                                                          </v>
          </cell>
        </row>
        <row r="16">
          <cell r="I16">
            <v>12620</v>
          </cell>
          <cell r="J16" t="str">
            <v xml:space="preserve">Klausurarbeit Verkehrstelematik                                                                                                                                                                                                                               </v>
          </cell>
        </row>
        <row r="17">
          <cell r="I17">
            <v>12803</v>
          </cell>
          <cell r="J17" t="str">
            <v xml:space="preserve">Leistungsnachweis Schienenverkehrsanlagen (Übungsaufgabe)                                                                                                                                                                                                     </v>
          </cell>
        </row>
        <row r="18">
          <cell r="I18">
            <v>12804</v>
          </cell>
          <cell r="J18" t="str">
            <v xml:space="preserve">Leistungsnachweis Technische Darstellung (Übungsaufgabe)                                                                                                                                                                                                      </v>
          </cell>
        </row>
        <row r="19">
          <cell r="I19">
            <v>12810</v>
          </cell>
          <cell r="J19" t="str">
            <v xml:space="preserve">Klausurarbeit Straßenverkehrsanlagen, Schienenverkehrsanlagen und Technische Darstellung                                                                                                                                                                      </v>
          </cell>
        </row>
        <row r="20">
          <cell r="I20">
            <v>12820</v>
          </cell>
          <cell r="J20" t="str">
            <v xml:space="preserve">Klausurarbeit Wasserverkehrsanlagen                                                                                                                                                                                                                           </v>
          </cell>
        </row>
        <row r="21">
          <cell r="I21">
            <v>13010</v>
          </cell>
          <cell r="J21" t="str">
            <v xml:space="preserve">Klausurarbeit Verkehrslogistik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">
          <cell r="I22">
            <v>13020</v>
          </cell>
          <cell r="J22" t="str">
            <v xml:space="preserve">Klausurarbeit Luftverkehr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">
          <cell r="I23">
            <v>13210</v>
          </cell>
          <cell r="J23" t="str">
            <v xml:space="preserve">Laborpraktikum Verkehrssicherung, Bahnverkehr und Öffentlicher Verkehr                                                                                                                                                                                        </v>
          </cell>
        </row>
        <row r="24">
          <cell r="I24">
            <v>13220</v>
          </cell>
          <cell r="J24" t="str">
            <v xml:space="preserve">Klausurarbeit Verkehrssicherung, Bahnverkehr und Öffentlicher Verkehr                                                                                                                                                                                         </v>
          </cell>
        </row>
        <row r="25">
          <cell r="I25">
            <v>13410</v>
          </cell>
          <cell r="J25" t="str">
            <v xml:space="preserve">Klausurarbeit Verkehrssystemtheorie und Statistik                                                                                                                                                                                                             </v>
          </cell>
        </row>
        <row r="26">
          <cell r="I26">
            <v>13610</v>
          </cell>
          <cell r="J26" t="str">
            <v xml:space="preserve">Klausurarbeit Arbeits- und Verkehrspsychologie                                                                                                                                                                                                                </v>
          </cell>
        </row>
        <row r="27">
          <cell r="I27">
            <v>13620</v>
          </cell>
          <cell r="J27" t="str">
            <v xml:space="preserve">Klausurarbeit Raum- und Verkehrsplanung sowie Umweltaspekte des Verkehrs                                                                                                                                                                                      </v>
          </cell>
        </row>
        <row r="28">
          <cell r="I28">
            <v>13810</v>
          </cell>
          <cell r="J28" t="str">
            <v xml:space="preserve">Klausurarbeit Volkswirtschaft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">
          <cell r="I29">
            <v>13820</v>
          </cell>
          <cell r="J29" t="str">
            <v xml:space="preserve">Klausurarbeit Verkehrswirtschaft                                                                                                                                                                                                                              </v>
          </cell>
        </row>
        <row r="30">
          <cell r="I30">
            <v>91310</v>
          </cell>
          <cell r="J30" t="str">
            <v xml:space="preserve">Klausurarbeit Einführung Berufs- und Wissenschaftssprache Englisch                                                                                                                                                                                            </v>
          </cell>
        </row>
        <row r="31">
          <cell r="I31">
            <v>91311</v>
          </cell>
          <cell r="J31" t="str">
            <v xml:space="preserve">Referat Berufs- und Wissenschaftssprache Englisch                                                                                                                                                                                                             </v>
          </cell>
        </row>
        <row r="32">
          <cell r="I32">
            <v>91320</v>
          </cell>
          <cell r="J32" t="str">
            <v xml:space="preserve">Klausurarbeit Einführung Berufs- und Wissenschaftssprache Französisch                                                                                                                                                                                         </v>
          </cell>
        </row>
        <row r="33">
          <cell r="I33">
            <v>91321</v>
          </cell>
          <cell r="J33" t="str">
            <v xml:space="preserve">Referat Berufs- und Wissenschaftssprache Französisch                                                                                                                                                                                                          </v>
          </cell>
        </row>
        <row r="34">
          <cell r="I34">
            <v>91330</v>
          </cell>
          <cell r="J34" t="str">
            <v xml:space="preserve">Klausurarbeit Einführung Berufs- und Wissenschaftssprache Russisch                                                                                                                                                                                            </v>
          </cell>
        </row>
        <row r="35">
          <cell r="I35">
            <v>91331</v>
          </cell>
          <cell r="J35" t="str">
            <v xml:space="preserve">Referat Berufs- und Wissenschaftssprache Russisch                                                                                                                                                                                                             </v>
          </cell>
        </row>
        <row r="36">
          <cell r="I36">
            <v>91340</v>
          </cell>
          <cell r="J36" t="str">
            <v xml:space="preserve">Klausurarbeit Einführung Berufs- und Wissenschaftssprache Spanisch                                                                                                                                                                                            </v>
          </cell>
        </row>
        <row r="37">
          <cell r="I37">
            <v>91341</v>
          </cell>
          <cell r="J37" t="str">
            <v xml:space="preserve">Referat Berufs- und Wissenschaftssprache Spanisch                                                                                                                                                                                                             </v>
          </cell>
        </row>
        <row r="38">
          <cell r="I38">
            <v>91350</v>
          </cell>
          <cell r="J38" t="str">
            <v xml:space="preserve">Klausurarbeit Einführung Berufs- und Wissenschaftssprache Deutsch als Fremdsprache                                                                                                                                                                            </v>
          </cell>
        </row>
        <row r="39">
          <cell r="I39">
            <v>91351</v>
          </cell>
          <cell r="J39" t="str">
            <v xml:space="preserve">Referat Berufs- und Wissenschaftssprache Deutsch als Fremdsprache                                                                                                                                                                                             </v>
          </cell>
        </row>
        <row r="40">
          <cell r="I40">
            <v>97110</v>
          </cell>
          <cell r="J40" t="str">
            <v xml:space="preserve">Klausurarbeit Verkehrsgeschichte                                                                                                                                                                                                                              </v>
          </cell>
        </row>
        <row r="41">
          <cell r="I41">
            <v>97120</v>
          </cell>
          <cell r="J41" t="str">
            <v xml:space="preserve">Klausurarbeit Einführung in die Astronomie I                                                                                                                                                                                                                  </v>
          </cell>
        </row>
        <row r="42">
          <cell r="I42">
            <v>97125</v>
          </cell>
          <cell r="J42" t="str">
            <v xml:space="preserve">Klausurarbeit Einführung in die Astronomie II                                                                                                                                                                                                                 </v>
          </cell>
        </row>
        <row r="43">
          <cell r="I43">
            <v>97130</v>
          </cell>
          <cell r="J43" t="str">
            <v xml:space="preserve">Klausurarbeit Grundlagen Meteorologie und Hydrologie                                                                                                                                                                                                          </v>
          </cell>
        </row>
        <row r="44">
          <cell r="I44">
            <v>97210</v>
          </cell>
          <cell r="J44" t="str">
            <v xml:space="preserve">Klausurarbeit Einführung in das Recht für Nichtjuristen mit Wahlschwerpunkt im Start-Up-Recht oder IP-/IT- oder Medienrecht                                                                                                                                   </v>
          </cell>
        </row>
        <row r="45">
          <cell r="I45">
            <v>97220</v>
          </cell>
          <cell r="J45" t="str">
            <v xml:space="preserve">Klausurarbeit Privatrecht für Nichtjuristen                                                                                                                                                                                                                   </v>
          </cell>
        </row>
        <row r="46">
          <cell r="I46">
            <v>97230</v>
          </cell>
          <cell r="J46" t="str">
            <v xml:space="preserve">Klausurarbeit Künstliche Intelligenz &amp; Recht                                                                                                                                                                                                                  </v>
          </cell>
        </row>
        <row r="47">
          <cell r="I47">
            <v>97310</v>
          </cell>
          <cell r="J47" t="str">
            <v xml:space="preserve">Klausurarbeit Erinnerungskultur und Geschichtspolitik                                                                                                                                                                                                         </v>
          </cell>
        </row>
        <row r="48">
          <cell r="I48">
            <v>97311</v>
          </cell>
          <cell r="J48" t="str">
            <v xml:space="preserve">Politisches Denken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">
          <cell r="I49">
            <v>97312</v>
          </cell>
          <cell r="J49" t="str">
            <v xml:space="preserve">Klausurarbeit Weltreligionen im Religionsunterricht                                                                                                                                                                                                           </v>
          </cell>
        </row>
        <row r="50">
          <cell r="I50">
            <v>97313</v>
          </cell>
          <cell r="J50" t="str">
            <v xml:space="preserve">Empire or Hegemony? Weltordnungstheorien im 21. Jahrhundert                                                                                                                                                                                                   </v>
          </cell>
        </row>
        <row r="51">
          <cell r="I51">
            <v>97314</v>
          </cell>
          <cell r="J51" t="str">
            <v xml:space="preserve">Strategische Aspekte internationaler Wirtschaftspolitik                                                                                                                                                                                                       </v>
          </cell>
        </row>
        <row r="52">
          <cell r="I52">
            <v>97315</v>
          </cell>
          <cell r="J52" t="str">
            <v xml:space="preserve">Klausurarbeit Einführung in die Struktur und Organisation der Massenmedien                                                                                                                                                                                    </v>
          </cell>
        </row>
        <row r="53">
          <cell r="I53">
            <v>97316</v>
          </cell>
          <cell r="J53" t="str">
            <v xml:space="preserve">Klausurarbeit Vom Gemachten zum Geglaubten - kritische Reflexion der "ökologischen Krise"                                                                                                                                                                     </v>
          </cell>
        </row>
        <row r="54">
          <cell r="I54">
            <v>97317</v>
          </cell>
          <cell r="J54" t="str">
            <v xml:space="preserve">Klausurarbeit Hochtechnologie im Alltag - Umwelt und Technik                                                                                                                                                                                                  </v>
          </cell>
        </row>
        <row r="55">
          <cell r="I55">
            <v>97318</v>
          </cell>
          <cell r="J55" t="str">
            <v xml:space="preserve">Rationelle Energieanwendung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6">
          <cell r="I56">
            <v>97319</v>
          </cell>
          <cell r="J56" t="str">
            <v xml:space="preserve">Sozial-technische Aspekte hocheffizienter Konsumgüterproduktion                                                                                                                                                                                               </v>
          </cell>
        </row>
        <row r="57">
          <cell r="I57">
            <v>97320</v>
          </cell>
          <cell r="J57" t="str">
            <v xml:space="preserve">Interplanetare Raumfahrtmissionen                                                                                                                                                                                                                             </v>
          </cell>
        </row>
        <row r="58">
          <cell r="I58">
            <v>97321</v>
          </cell>
          <cell r="J58" t="str">
            <v xml:space="preserve">Architekturpsychologie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9">
          <cell r="I59">
            <v>97322</v>
          </cell>
          <cell r="J59" t="str">
            <v xml:space="preserve">Wissenschaftliches Schreiben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0">
          <cell r="I60">
            <v>97323</v>
          </cell>
          <cell r="J60" t="str">
            <v xml:space="preserve">Klausurarbeit Bewerbungstraining                                                                                                                                                                                                                              </v>
          </cell>
        </row>
        <row r="61">
          <cell r="I61">
            <v>97324</v>
          </cell>
          <cell r="J61" t="str">
            <v xml:space="preserve">Soziale Kompetenz 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2">
          <cell r="I62">
            <v>97325</v>
          </cell>
          <cell r="J62" t="str">
            <v xml:space="preserve">Verwaltungssprache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3">
          <cell r="I63">
            <v>97326</v>
          </cell>
          <cell r="J63" t="str">
            <v xml:space="preserve">Stadt- und Siedlungsgeographie                                                                                                                                                                                                                                </v>
          </cell>
        </row>
        <row r="64">
          <cell r="I64">
            <v>97327</v>
          </cell>
          <cell r="J64" t="str">
            <v xml:space="preserve">Klausurarbeit Rechtsaspekte junger Unternehmen - Einführung in das Recht (RAJU)                                                                                                                                                                               </v>
          </cell>
        </row>
        <row r="65">
          <cell r="I65">
            <v>97328</v>
          </cell>
          <cell r="J65" t="str">
            <v xml:space="preserve">Klausurarbeit Gründungsorientierte Einführung in die BWL für Natur- und Ingenieurwissenschaften                                                                                                                                                               </v>
          </cell>
        </row>
        <row r="66">
          <cell r="I66">
            <v>97329</v>
          </cell>
          <cell r="J66" t="str">
            <v xml:space="preserve">Konzept-kreative Gründungsideen                                                                                                                                                                                                                               </v>
          </cell>
        </row>
        <row r="67">
          <cell r="I67">
            <v>97330</v>
          </cell>
          <cell r="J67" t="str">
            <v xml:space="preserve">Klausurarbeit Evolution Energie - Das Leben, das Universum und der ganze Rest                                                                                                                                                                                 </v>
          </cell>
        </row>
        <row r="68">
          <cell r="I68">
            <v>97331</v>
          </cell>
          <cell r="J68" t="str">
            <v xml:space="preserve">Klausurarbeit Autoritärer Staat und soziales Engagement-NGOs und staatliches Regelwerk                                                                                                                                                                        </v>
          </cell>
        </row>
        <row r="69">
          <cell r="I69">
            <v>97332</v>
          </cell>
          <cell r="J69" t="str">
            <v xml:space="preserve">Klausurarbeit Ethnische und soziale Randgruppen in Japan                                                                                                                                                                                                      </v>
          </cell>
        </row>
        <row r="70">
          <cell r="I70">
            <v>97333</v>
          </cell>
          <cell r="J70" t="str">
            <v xml:space="preserve">Klausurarbeit Gerechtigkeit, Gesetz und Rechtsdarstellungen im vormodernen China                                                                                                                                                                              </v>
          </cell>
        </row>
        <row r="71">
          <cell r="I71">
            <v>97334</v>
          </cell>
          <cell r="J71" t="str">
            <v xml:space="preserve">Klausurarbeit Wirtschaftliche und urbane Entwicklung in Shanghai und dem Yangzi-Delta                                                                                                                                                                         </v>
          </cell>
        </row>
        <row r="72">
          <cell r="I72">
            <v>97335</v>
          </cell>
          <cell r="J72" t="str">
            <v xml:space="preserve">Klausurarbeit Baugeschichte I.1                                                                                                                                                                                                                               </v>
          </cell>
        </row>
        <row r="73">
          <cell r="I73">
            <v>97336</v>
          </cell>
          <cell r="J73" t="str">
            <v xml:space="preserve">Klausurarbeit Baugeschichte II.1                                                                                                                                                                                                                              </v>
          </cell>
        </row>
        <row r="74">
          <cell r="I74">
            <v>97337</v>
          </cell>
          <cell r="J74" t="str">
            <v xml:space="preserve">Klausurarbeit Grundlagen der Baudenkmalpflege                                                                                                                                                                                                                 </v>
          </cell>
        </row>
        <row r="75">
          <cell r="I75">
            <v>97338</v>
          </cell>
          <cell r="J75" t="str">
            <v xml:space="preserve">Klausurarbeit Die Entwicklung der frühchristlichen, byzantinischen und frühmittelalterlichen Architektur                                                                                                                                                      </v>
          </cell>
        </row>
        <row r="76">
          <cell r="I76">
            <v>97339</v>
          </cell>
          <cell r="J76" t="str">
            <v xml:space="preserve">Klausurarbeit Grundlagen der Architekturtheorie                                                                                                                                                                                                               </v>
          </cell>
        </row>
        <row r="77">
          <cell r="I77">
            <v>97340</v>
          </cell>
          <cell r="J77" t="str">
            <v xml:space="preserve">Klausurarbeit Elektronische Medien/Digitaler Rundfunk                                                                                                                                                                                                         </v>
          </cell>
        </row>
        <row r="78">
          <cell r="I78">
            <v>97341</v>
          </cell>
          <cell r="J78" t="str">
            <v xml:space="preserve">Klausurarbeit Fahrzeugakustik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9">
          <cell r="I79">
            <v>97342</v>
          </cell>
          <cell r="J79" t="str">
            <v xml:space="preserve">Klausurarbeit Abfall- und Ressourcenwirtschaft                                                                                                                                                                                                                </v>
          </cell>
        </row>
        <row r="80">
          <cell r="I80">
            <v>97343</v>
          </cell>
          <cell r="J80" t="str">
            <v xml:space="preserve">Klausurarbeit Grundlagen Ökologie und Umweltschutz für Ingenieure                                                                                                                                                                                             </v>
          </cell>
        </row>
        <row r="81">
          <cell r="I81">
            <v>97344</v>
          </cell>
          <cell r="J81" t="str">
            <v xml:space="preserve">Klausurarbeit Auslegung und Konstruktion von Textilmaschinen                                                                                                                                                                                                  </v>
          </cell>
        </row>
        <row r="82">
          <cell r="I82">
            <v>97345</v>
          </cell>
          <cell r="J82" t="str">
            <v xml:space="preserve">Klausurarbeit Urheber-, Design- und Markenrecht                                                                                                                                                                                                               </v>
          </cell>
        </row>
        <row r="83">
          <cell r="I83">
            <v>97346</v>
          </cell>
          <cell r="J83" t="str">
            <v xml:space="preserve">Klausurarbeit Energieversorgung                                                                                                                                                                                                                               </v>
          </cell>
        </row>
        <row r="84">
          <cell r="I84">
            <v>97347</v>
          </cell>
          <cell r="J84" t="str">
            <v xml:space="preserve">Klausurarbeit Kernreaktorpraktikum                                                                                                                                                                                                                            </v>
          </cell>
        </row>
        <row r="85">
          <cell r="I85">
            <v>97348</v>
          </cell>
          <cell r="J85" t="str">
            <v xml:space="preserve">Klausurarbeit Kryotechnik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6">
          <cell r="I86">
            <v>97349</v>
          </cell>
          <cell r="J86" t="str">
            <v xml:space="preserve">Klausurarbeit Optimierungsmethoden                                                                                                                                                                                                                            </v>
          </cell>
        </row>
        <row r="87">
          <cell r="I87">
            <v>97350</v>
          </cell>
          <cell r="J87" t="str">
            <v xml:space="preserve">Klausurarbeit Textilrecycling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8">
          <cell r="I88">
            <v>97351</v>
          </cell>
          <cell r="J88" t="str">
            <v xml:space="preserve">Klausurarbeit TGA/Gebäude-Energietechnik                                                                                                                                                                                                                      </v>
          </cell>
        </row>
        <row r="89">
          <cell r="I89">
            <v>97352</v>
          </cell>
          <cell r="J89" t="str">
            <v xml:space="preserve">Klausurarbeit Umweltsapekte von Energieanlagen                                                                                                                                                                                                                </v>
          </cell>
        </row>
        <row r="90">
          <cell r="I90">
            <v>97353</v>
          </cell>
          <cell r="J90" t="str">
            <v xml:space="preserve">Klausurarbeit Wasser, Malz, Hopfen                                                                                                                                                                                                                            </v>
          </cell>
        </row>
        <row r="91">
          <cell r="I91">
            <v>97354</v>
          </cell>
          <cell r="J91" t="str">
            <v xml:space="preserve">Klausurarbeit Persönlichkeitspsychologie I                                                                                                                                                                                                                    </v>
          </cell>
        </row>
        <row r="92">
          <cell r="I92">
            <v>97355</v>
          </cell>
          <cell r="J92" t="str">
            <v xml:space="preserve">Klausurarbeit Biografie und Religion                                                                                                                                                                                                                          </v>
          </cell>
        </row>
        <row r="93">
          <cell r="I93">
            <v>97356</v>
          </cell>
          <cell r="J93" t="str">
            <v xml:space="preserve">Klausurarbeit Die Apostelgeschichte                                                                                                                                                                                                                           </v>
          </cell>
        </row>
        <row r="94">
          <cell r="I94">
            <v>97357</v>
          </cell>
          <cell r="J94" t="str">
            <v xml:space="preserve">Klausurarbeit Grundprobleme der Ethik                                                                                                                                                                                                                         </v>
          </cell>
        </row>
        <row r="95">
          <cell r="I95">
            <v>97358</v>
          </cell>
          <cell r="J95" t="str">
            <v xml:space="preserve">Klausurarbeit Grundzüge der Dogmatik                                                                                                                                                                                                                          </v>
          </cell>
        </row>
        <row r="96">
          <cell r="I96">
            <v>97359</v>
          </cell>
          <cell r="J96" t="str">
            <v xml:space="preserve">Klausurarbeit Kirchengeschichte des 19. Jahrhunderts                                                                                                                                                                                                          </v>
          </cell>
        </row>
        <row r="97">
          <cell r="I97">
            <v>97360</v>
          </cell>
          <cell r="J97" t="str">
            <v xml:space="preserve">Klausurarbeit Theologie und Naturwissenschaften                                                                                                                                                                                                               </v>
          </cell>
        </row>
        <row r="98">
          <cell r="I98">
            <v>97361</v>
          </cell>
          <cell r="J98" t="str">
            <v xml:space="preserve">Klausurarbeit Einführung in die Kommunikationsforschung                                                                                                                                                                                                       </v>
          </cell>
        </row>
        <row r="99">
          <cell r="I99">
            <v>97362</v>
          </cell>
          <cell r="J99" t="str">
            <v xml:space="preserve">Klausurarbeit Geschichte der Soziologie I                                                                                                                                                                                                                     </v>
          </cell>
        </row>
        <row r="100">
          <cell r="I100">
            <v>97363</v>
          </cell>
          <cell r="J100" t="str">
            <v xml:space="preserve">Klausurarbeit Verkehr gestern - heute - morgen                                                                                                                                                                                                                </v>
          </cell>
        </row>
        <row r="101">
          <cell r="I101">
            <v>97364</v>
          </cell>
          <cell r="J101" t="str">
            <v xml:space="preserve">Klausurarbeit Betriebswirtschaftliche Entscheidungslehre                                                                                                                                                                                                      </v>
          </cell>
        </row>
        <row r="102">
          <cell r="I102">
            <v>97365</v>
          </cell>
          <cell r="J102" t="str">
            <v xml:space="preserve">Klausurarbeit Grundlagen der Baudenkmalpflege                                                                                                                                                                                                                 </v>
          </cell>
        </row>
        <row r="103">
          <cell r="I103">
            <v>97366</v>
          </cell>
          <cell r="J103" t="str">
            <v xml:space="preserve">Klausurarbeit Baustoffliche Grundlagen                                                                                                                                                                                                                        </v>
          </cell>
        </row>
        <row r="104">
          <cell r="I104">
            <v>97367</v>
          </cell>
          <cell r="J104" t="str">
            <v xml:space="preserve">Klausurarbeit Ringvorlesung Radverkehr                                                                                                                                                                                                                        </v>
          </cell>
        </row>
        <row r="105">
          <cell r="I105">
            <v>97368</v>
          </cell>
          <cell r="J105" t="str">
            <v xml:space="preserve">Klausurarbeit Forschungs- und Anwendungsfelder der Klinischen Psychologie                                                                                                                                                                                     </v>
          </cell>
        </row>
        <row r="106">
          <cell r="I106">
            <v>97369</v>
          </cell>
          <cell r="J106" t="str">
            <v xml:space="preserve">Klausurarbeit Einführung in die Theorie der Politik                                                                                                                                                                                                           </v>
          </cell>
        </row>
        <row r="107">
          <cell r="I107">
            <v>97370</v>
          </cell>
          <cell r="J107" t="str">
            <v xml:space="preserve">Klausurarbeit Einführung in das Studium der politischen Systeme                                                                                                                                                                                               </v>
          </cell>
        </row>
        <row r="108">
          <cell r="I108">
            <v>97375</v>
          </cell>
          <cell r="J108" t="str">
            <v xml:space="preserve">Klausurarbeit Baugeschichte I.2                                                                                                                                                                                                                               </v>
          </cell>
        </row>
        <row r="109">
          <cell r="I109">
            <v>97376</v>
          </cell>
          <cell r="J109" t="str">
            <v xml:space="preserve">Klausurarbeit Baugeschichte II.2                                                                                                                                                                                                                              </v>
          </cell>
        </row>
        <row r="110">
          <cell r="I110">
            <v>97610</v>
          </cell>
          <cell r="J110" t="str">
            <v xml:space="preserve">Hausarbeit Zeit- und Stressmanagement                                                                                                                                                                                                                         </v>
          </cell>
        </row>
        <row r="111">
          <cell r="I111">
            <v>97611</v>
          </cell>
          <cell r="J111" t="str">
            <v xml:space="preserve">Hausarbeit Lern- und Arbeitstechniken                                                                                                                                                                                                                         </v>
          </cell>
        </row>
        <row r="112">
          <cell r="I112">
            <v>97612</v>
          </cell>
          <cell r="J112" t="str">
            <v xml:space="preserve">Hausarbeit Kreativitätstechniken                                                                                                                                                                                                                              </v>
          </cell>
        </row>
        <row r="113">
          <cell r="I113">
            <v>97613</v>
          </cell>
          <cell r="J113" t="str">
            <v xml:space="preserve">Hausarbeit Kommunikation in Studium, Alltag und Beruf                                                                                                                                                                                                         </v>
          </cell>
        </row>
        <row r="114">
          <cell r="I114">
            <v>97614</v>
          </cell>
          <cell r="J114" t="str">
            <v xml:space="preserve">Hausarbeit Rhetorik &amp; Präsentation                                                                                                                                                                                                                            </v>
          </cell>
        </row>
        <row r="115">
          <cell r="I115">
            <v>97615</v>
          </cell>
          <cell r="J115" t="str">
            <v xml:space="preserve">Hausarbeit Team- und Konflikttraining                                                                                                                                                                                                                         </v>
          </cell>
        </row>
        <row r="116">
          <cell r="I116">
            <v>97616</v>
          </cell>
          <cell r="J116" t="str">
            <v xml:space="preserve">Hausarbeit Projektmanagement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7">
          <cell r="I117">
            <v>97617</v>
          </cell>
          <cell r="J117" t="str">
            <v xml:space="preserve">Hausarbeit Persönlichkeit und der individuelle Arbeitsstil                                                                                                                                                                                                    </v>
          </cell>
        </row>
        <row r="118">
          <cell r="I118">
            <v>96110</v>
          </cell>
          <cell r="J118" t="str">
            <v xml:space="preserve">Exkursion Verkehrsingenieurwesen (4 Tage)                                                                                                                                                                                                                     </v>
          </cell>
        </row>
        <row r="119">
          <cell r="I119">
            <v>96120</v>
          </cell>
          <cell r="J119" t="str">
            <v xml:space="preserve">Berufspraktikum Verkehrsingenieurwesen (mindestens 12 Wochen)                                                                                                                                                                                                 </v>
          </cell>
        </row>
        <row r="120">
          <cell r="I120">
            <v>96210</v>
          </cell>
          <cell r="J120" t="str">
            <v xml:space="preserve">Hausarbeit Berufspraxis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1">
          <cell r="I121">
            <v>61010</v>
          </cell>
          <cell r="J121" t="str">
            <v xml:space="preserve">Klausurarbeit oder mündliche Prüfungsleistung Erweiterte Verkehrssystemtheorie des Landverkehrs                                                                                                                                                               </v>
          </cell>
        </row>
        <row r="122">
          <cell r="I122">
            <v>61210</v>
          </cell>
          <cell r="J122" t="str">
            <v xml:space="preserve">Hausarbeit Angewandte Informatik                                                                                                                                                                                                                              </v>
          </cell>
        </row>
        <row r="123">
          <cell r="I123">
            <v>61220</v>
          </cell>
          <cell r="J123" t="str">
            <v xml:space="preserve">Klausurarbeit Angewandte Informatik                                                                                                                                                                                                                           </v>
          </cell>
        </row>
        <row r="124">
          <cell r="I124">
            <v>61410</v>
          </cell>
          <cell r="J124" t="str">
            <v xml:space="preserve">Mündliche Prüfungsleistung Grundlagen der Schienenfahrzeugtechnik                                                                                                                                                                                             </v>
          </cell>
        </row>
        <row r="125">
          <cell r="I125">
            <v>61610</v>
          </cell>
          <cell r="J125" t="str">
            <v xml:space="preserve">Hausarbeit Bau- und sicherungstechnischer Entwurf von Bahnanlagen                                                                                                                                                                                             </v>
          </cell>
        </row>
        <row r="126">
          <cell r="I126">
            <v>61630</v>
          </cell>
          <cell r="J126" t="str">
            <v xml:space="preserve">Klausurarbeit Bau- und sicherungstechnischer Entwurf von Bahnanlagen                                                                                                                                                                                          </v>
          </cell>
        </row>
        <row r="127">
          <cell r="I127">
            <v>61810</v>
          </cell>
          <cell r="J127" t="str">
            <v xml:space="preserve">Hausarbeit Planung von Infrastruktur und Bahnanlagen                                                                                                                                                                                                          </v>
          </cell>
        </row>
        <row r="128">
          <cell r="I128">
            <v>61830</v>
          </cell>
          <cell r="J128" t="str">
            <v xml:space="preserve">Klausurarbeit Planung von Infrastruktur und Bahnanlagen                                                                                                                                                                                                       </v>
          </cell>
        </row>
        <row r="129">
          <cell r="I129">
            <v>62002</v>
          </cell>
          <cell r="J129" t="str">
            <v xml:space="preserve">Leistungsnachweis Zuverlässige und sichere Automatisierungstechnik im Schienenverkehr (Leistungskontrolle)                                                                                                                                                    </v>
          </cell>
        </row>
        <row r="130">
          <cell r="I130">
            <v>62010</v>
          </cell>
          <cell r="J130" t="str">
            <v xml:space="preserve">Klausurarbeit Zuverlässige und sichere Automatisierungstechnik im Schienenverkehr                                                                                                                                                                             </v>
          </cell>
        </row>
        <row r="131">
          <cell r="I131">
            <v>62202</v>
          </cell>
          <cell r="J131" t="str">
            <v xml:space="preserve">Leistungsnachweis Bahnbetriebsplanung und -steuerung (Übungsaufgabe)                                                                                                                                                                                          </v>
          </cell>
        </row>
        <row r="132">
          <cell r="I132">
            <v>62210</v>
          </cell>
          <cell r="J132" t="str">
            <v xml:space="preserve">Laborpraktikum Bahnbetriebsplanung und -steuerung                                                                                                                                                                                                             </v>
          </cell>
        </row>
        <row r="133">
          <cell r="I133">
            <v>62220</v>
          </cell>
          <cell r="J133" t="str">
            <v xml:space="preserve">Klausurarbeit Bahnbetriebsplanung und -steuerung                                                                                                                                                                                                              </v>
          </cell>
        </row>
        <row r="134">
          <cell r="I134">
            <v>140802</v>
          </cell>
          <cell r="J134" t="str">
            <v xml:space="preserve">Leistungsnachweis Betriebsplanung und -management im Öffentlichen Verkehr (Leistungskontrolle)                                                                                                                                                                </v>
          </cell>
        </row>
        <row r="135">
          <cell r="I135">
            <v>140830</v>
          </cell>
          <cell r="J135" t="str">
            <v xml:space="preserve">Klausurarbeit Betriebsplanung und -management im Öffentlichen Verkehr                                                                                                                                                                                         </v>
          </cell>
        </row>
        <row r="136">
          <cell r="I136">
            <v>140630</v>
          </cell>
          <cell r="J136" t="str">
            <v xml:space="preserve">Klausurarbeit Bahnbetriebssicherung                                                                                                                                                                                                                           </v>
          </cell>
        </row>
        <row r="137">
          <cell r="I137">
            <v>170320</v>
          </cell>
          <cell r="J137" t="str">
            <v xml:space="preserve">Hausarbeit Bahnbau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8">
          <cell r="I138">
            <v>170330</v>
          </cell>
          <cell r="J138" t="str">
            <v xml:space="preserve">Klausurarbeit oder mündliche Prüfungsleistung Bahnbau                                                                                                                                                                                                         </v>
          </cell>
        </row>
        <row r="139">
          <cell r="I139">
            <v>63010</v>
          </cell>
          <cell r="J139" t="str">
            <v xml:space="preserve">Hausarbeit Spezielle Fragen der Infrastruktur von Bahnsystemen                                                                                                                                                                                                </v>
          </cell>
        </row>
        <row r="140">
          <cell r="I140">
            <v>63030</v>
          </cell>
          <cell r="J140" t="str">
            <v xml:space="preserve">Klausurarbeit Spezielle Fragen der Infrastruktur von Bahnsystemen                                                                                                                                                                                             </v>
          </cell>
        </row>
        <row r="141">
          <cell r="I141">
            <v>63110</v>
          </cell>
          <cell r="J141" t="str">
            <v xml:space="preserve">Mündliche Prüfungsleistung oder Klausurarbeit Betriebsführung im Öffentlichen Stadt- und Regionalverkehr                                                                                                                                                      </v>
          </cell>
        </row>
        <row r="142">
          <cell r="I142">
            <v>63210</v>
          </cell>
          <cell r="J142" t="str">
            <v xml:space="preserve">Mündliche Prüfungsleistung oder Klausurarbeit Modellierung und Simulation von Bahnbetriebsprozessen                                                                                                                                                           </v>
          </cell>
        </row>
        <row r="143">
          <cell r="I143">
            <v>63410</v>
          </cell>
          <cell r="J143" t="str">
            <v xml:space="preserve">Klausurarbeit Architekturen der Schienenverkehrstelematik                                                                                                                                                                                                     </v>
          </cell>
        </row>
        <row r="144">
          <cell r="I144">
            <v>63420</v>
          </cell>
          <cell r="J144" t="str">
            <v xml:space="preserve">Belegarbeit oder Klausurarbeit Architekturen der Schienenverkehrstelematik                                                                                                                                                                                    </v>
          </cell>
        </row>
        <row r="145">
          <cell r="I145">
            <v>63620</v>
          </cell>
          <cell r="J145" t="str">
            <v xml:space="preserve">Mündliche Prüfungsleistung Bahnsicherungs- und -leittechnik                                                                                                                                                                                                   </v>
          </cell>
        </row>
        <row r="146">
          <cell r="I146">
            <v>64010</v>
          </cell>
          <cell r="J146" t="str">
            <v xml:space="preserve">Hausarbeit mit Präsentation/Diskussion Grundlagen selbständigen wissenschaftlichen Arbeitens (Bahnsysteme)                                                                                                                                                    </v>
          </cell>
        </row>
        <row r="147">
          <cell r="I147">
            <v>64210</v>
          </cell>
          <cell r="J147" t="str">
            <v xml:space="preserve">Studienarbeit Komplexes wissenschaftliches Arbeiten (Bahnsysteme)                                                                                                                                                                                             </v>
          </cell>
        </row>
        <row r="148">
          <cell r="I148">
            <v>64220</v>
          </cell>
          <cell r="J148" t="str">
            <v xml:space="preserve">Referat Komplexes wissenschaftliches Arbeiten (Bahnsysteme)                                                                                                                                                                                                   </v>
          </cell>
        </row>
        <row r="149">
          <cell r="I149">
            <v>190811</v>
          </cell>
          <cell r="J149" t="str">
            <v xml:space="preserve">Hausarbeit 1 CAD-Systeme, Anwendung bei Planung, Entwurf und Bau von Bahnen                                                                                                                                                                                   </v>
          </cell>
        </row>
        <row r="150">
          <cell r="I150">
            <v>190820</v>
          </cell>
          <cell r="J150" t="str">
            <v xml:space="preserve">Hausarbeit 2 CAD-Systeme, Anwendung bei Planung, Entwurf und Bau von Bahnen                                                                                                                                                                                   </v>
          </cell>
        </row>
        <row r="151">
          <cell r="I151">
            <v>63810</v>
          </cell>
          <cell r="J151" t="str">
            <v xml:space="preserve">Klausurarbeit Stellwerkstechniken und Bahnübergangssicherung                                                                                                                                                                                                  </v>
          </cell>
        </row>
        <row r="152">
          <cell r="I152">
            <v>67610</v>
          </cell>
          <cell r="J152" t="str">
            <v xml:space="preserve">Klausurarbeit Planen, Bauen und Betreiben von Nahverkehrsbahnen, ausgewählte Kapitel                                                                                                                                                                          </v>
          </cell>
        </row>
        <row r="153">
          <cell r="I153">
            <v>69210</v>
          </cell>
          <cell r="J153" t="str">
            <v xml:space="preserve">Mündliche Prüfungsleistung Schienenfahrzeugtechnik Vertiefung                                                                                                                                                                                                 </v>
          </cell>
        </row>
        <row r="154">
          <cell r="I154">
            <v>64410</v>
          </cell>
          <cell r="J154" t="str">
            <v xml:space="preserve">Klausurarbeit Komponenten und Systeme der Sicherungstechnik                                                                                                                                                                                                   </v>
          </cell>
        </row>
        <row r="155">
          <cell r="I155">
            <v>64420</v>
          </cell>
          <cell r="J155" t="str">
            <v xml:space="preserve">Laborpraktikum Komponenten und Systeme der Sicherungstechnik                                                                                                                                                                                                  </v>
          </cell>
        </row>
        <row r="156">
          <cell r="I156">
            <v>64610</v>
          </cell>
          <cell r="J156" t="str">
            <v xml:space="preserve">Hausarbeit (mit Präsentation/Diskussion) Digital Rail Summer School (DRSS)                                                                                                                                                                                    </v>
          </cell>
        </row>
        <row r="157">
          <cell r="I157">
            <v>64510</v>
          </cell>
          <cell r="J157" t="str">
            <v xml:space="preserve">Klausurarbeit Zugbeeinflussungs- und Fahrwegsicherungssysteme                                                                                                                                                                                                 </v>
          </cell>
        </row>
        <row r="158">
          <cell r="I158">
            <v>64520</v>
          </cell>
          <cell r="J158" t="str">
            <v xml:space="preserve">Leistungsnachweis Zugbeeinflussungs- und Fahrwegsicherungssysteme (Laborpraktikum)                                                                                                                                                                            </v>
          </cell>
        </row>
        <row r="159">
          <cell r="I159">
            <v>64710</v>
          </cell>
          <cell r="J159" t="str">
            <v xml:space="preserve">Klausurarbeit Bauen im Eisenbahnbetrieb                                                                                                                                                                                                                       </v>
          </cell>
        </row>
        <row r="160">
          <cell r="I160">
            <v>66603</v>
          </cell>
          <cell r="J160" t="str">
            <v xml:space="preserve">Leistungsnachweis Schienenfahrzeugtechnik (mündliche Leistungskontrolle oder Klausurarbeit)                                                                                                                                                                   </v>
          </cell>
        </row>
        <row r="161">
          <cell r="I161">
            <v>66630</v>
          </cell>
          <cell r="J161" t="str">
            <v xml:space="preserve">Mündliche Prüfungsleistung Schienenfahrzeugtechnik                                                                                                                                                                                                            </v>
          </cell>
        </row>
        <row r="162">
          <cell r="I162">
            <v>68010</v>
          </cell>
          <cell r="J162" t="str">
            <v xml:space="preserve">Mündliche Prüfungsleistung oder Klausurarbeit Elektrische Nahverkehrssysteme                                                                                                                                                                                  </v>
          </cell>
        </row>
        <row r="163">
          <cell r="I163">
            <v>68210</v>
          </cell>
          <cell r="J163" t="str">
            <v xml:space="preserve">Mündliche Prüfungsleistung oder Klausurarbeit Unkonventionelle Bahnsysteme                                                                                                                                                                                    </v>
          </cell>
        </row>
        <row r="164">
          <cell r="I164">
            <v>68610</v>
          </cell>
          <cell r="J164" t="str">
            <v xml:space="preserve">Mündliche Prüfungsleistung oder Klausurarbeit Simulationssysteme                                                                                                                                                                                              </v>
          </cell>
        </row>
        <row r="165">
          <cell r="I165">
            <v>68410</v>
          </cell>
          <cell r="J165" t="str">
            <v xml:space="preserve">Mündliche Prüfungsleistung oder Klausurarbeit Fahrleitungen                                                                                                                                                                                                   </v>
          </cell>
        </row>
        <row r="166">
          <cell r="I166">
            <v>68810</v>
          </cell>
          <cell r="J166" t="str">
            <v xml:space="preserve">Mündliche Prüfungsleistung oder Klausurarbeit Fahrmotore                                                                                                                                                                                                      </v>
          </cell>
        </row>
        <row r="167">
          <cell r="I167">
            <v>69010</v>
          </cell>
          <cell r="J167" t="str">
            <v xml:space="preserve">Mündliche Prüfungsleistung oder Klausurarbeit Umrichter- und Leitsysteme in der Bahntechnik                                                                                                                                                                   </v>
          </cell>
        </row>
        <row r="168">
          <cell r="I168">
            <v>67810</v>
          </cell>
          <cell r="J168" t="str">
            <v xml:space="preserve">Projektarbeit Management von Projekten im Anlagenbau                                                                                                                                                                                                          </v>
          </cell>
        </row>
        <row r="169">
          <cell r="I169">
            <v>71610</v>
          </cell>
          <cell r="J169" t="str">
            <v xml:space="preserve">Klausurarbeit Verkehrsökologie I                                                                                                                                                                                                                              </v>
          </cell>
        </row>
        <row r="170">
          <cell r="I170">
            <v>71630</v>
          </cell>
          <cell r="J170" t="str">
            <v xml:space="preserve">Projektarbeit Verkehrsökologie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1">
          <cell r="I171">
            <v>72610</v>
          </cell>
          <cell r="J171" t="str">
            <v xml:space="preserve">Klausurarbeit Betriebsprozesse und Betriebsplanung im Öffentlichen Personenverkehr                                                                                                                                                                            </v>
          </cell>
        </row>
        <row r="172">
          <cell r="I172">
            <v>72820</v>
          </cell>
          <cell r="J172" t="str">
            <v xml:space="preserve">Klausurarbeit Nutzen-Kosten-Analyse/Bewertung                                                                                                                                                                                                                 </v>
          </cell>
        </row>
        <row r="173">
          <cell r="I173">
            <v>72830</v>
          </cell>
          <cell r="J173" t="str">
            <v xml:space="preserve">Klausurarbeit Verkehrs- und Planungsrecht                                                                                                                                                                                                                     </v>
          </cell>
        </row>
        <row r="174">
          <cell r="I174">
            <v>74610</v>
          </cell>
          <cell r="J174" t="str">
            <v xml:space="preserve">Hausarbeit Planungs- und Entwurfsprojekt Bahnanlagen                                                                                                                                                                                                          </v>
          </cell>
        </row>
        <row r="175">
          <cell r="I175">
            <v>74620</v>
          </cell>
          <cell r="J175" t="str">
            <v xml:space="preserve">Mündliche Prüfungsleistung Planungs- und Entwurfsprojekt Bahnanlagen                                                                                                                                                                                          </v>
          </cell>
        </row>
        <row r="176">
          <cell r="I176">
            <v>73020</v>
          </cell>
          <cell r="J176" t="str">
            <v xml:space="preserve">Klausurarbeit Optische Wahrnehmung und Lichttechnik                                                                                                                                                                                                           </v>
          </cell>
        </row>
        <row r="177">
          <cell r="I177">
            <v>73030</v>
          </cell>
          <cell r="J177" t="str">
            <v xml:space="preserve">Seminararbeit (mit Präsentation/Diskussion) Optische Wahrnehmung und Lichttechnik                                                                                                                                                                             </v>
          </cell>
        </row>
        <row r="178">
          <cell r="I178">
            <v>73210</v>
          </cell>
          <cell r="J178" t="str">
            <v xml:space="preserve">Klausurarbeit Verkehrspsychologie                                                                                                                                                                                                                             </v>
          </cell>
        </row>
        <row r="179">
          <cell r="I179">
            <v>73230</v>
          </cell>
          <cell r="J179" t="str">
            <v xml:space="preserve">Seminararbeit (mit Präsentation/Diskussion) Verkehrspsychologie                                                                                                                                                                                               </v>
          </cell>
        </row>
        <row r="180">
          <cell r="I180">
            <v>73810</v>
          </cell>
          <cell r="J180" t="str">
            <v xml:space="preserve">Mündliche Prüfungsleistung oder Klausurarbeit Betriebssteuerung und -management im Öffentlichen Verkehr                                                                                                                                                       </v>
          </cell>
        </row>
        <row r="181">
          <cell r="I181">
            <v>74020</v>
          </cell>
          <cell r="J181" t="str">
            <v xml:space="preserve">Klausurarbeit Verkehrsraumgestaltung                                                                                                                                                                                                                          </v>
          </cell>
        </row>
        <row r="182">
          <cell r="I182">
            <v>74020</v>
          </cell>
          <cell r="J182" t="str">
            <v xml:space="preserve">Klausurarbeit Verkehrsraumgestaltung                                                                                                                                                                                                                          </v>
          </cell>
        </row>
        <row r="183">
          <cell r="I183">
            <v>74030</v>
          </cell>
          <cell r="J183" t="str">
            <v xml:space="preserve">Projektarbeit mit Präsentation Verkehrsraumgestaltung                                                                                                                                                                                                         </v>
          </cell>
        </row>
        <row r="184">
          <cell r="I184">
            <v>74030</v>
          </cell>
          <cell r="J184" t="str">
            <v xml:space="preserve">Projektarbeit mit Präsentation Verkehrsraumgestaltung                                                                                                                                                                                                         </v>
          </cell>
        </row>
        <row r="185">
          <cell r="I185">
            <v>170510</v>
          </cell>
          <cell r="J185" t="str">
            <v xml:space="preserve">Hausarbeit (mit Präsentation/Diskussion) Verfahren der Verkehrsökologie                                                                                                                                                                                       </v>
          </cell>
        </row>
        <row r="186">
          <cell r="I186">
            <v>73610</v>
          </cell>
          <cell r="J186" t="str">
            <v xml:space="preserve">Seminararbeit mit Präsentation Modelle der Verkehrsökologie                                                                                                                                                                                                   </v>
          </cell>
        </row>
        <row r="187">
          <cell r="I187">
            <v>74220</v>
          </cell>
          <cell r="J187" t="str">
            <v xml:space="preserve">Hausarbeit Straßenentwurf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8">
          <cell r="I188">
            <v>74301</v>
          </cell>
          <cell r="J188" t="str">
            <v xml:space="preserve">Leistungsnachweis Straßenentwurf (Übungsaufgabe)                                                                                                                                                                                                              </v>
          </cell>
        </row>
        <row r="189">
          <cell r="I189">
            <v>74310</v>
          </cell>
          <cell r="J189" t="str">
            <v xml:space="preserve">Klausurarbeit Straßenentwurf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0">
          <cell r="I190">
            <v>74320</v>
          </cell>
          <cell r="J190" t="str">
            <v xml:space="preserve">Praktikum Straßenentwurf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1">
          <cell r="I191">
            <v>74410</v>
          </cell>
          <cell r="J191" t="str">
            <v xml:space="preserve">Hausarbeit Datenverarbeitungssysteme in der Verkehrsplanung                                                                                                                                                                                                   </v>
          </cell>
        </row>
        <row r="192">
          <cell r="I192">
            <v>74420</v>
          </cell>
          <cell r="J192" t="str">
            <v xml:space="preserve">Mündliche Prüfungsleistung Datenverarbeitungssysteme in der Verkehrsplanung                                                                                                                                                                                   </v>
          </cell>
        </row>
        <row r="193">
          <cell r="I193">
            <v>86010</v>
          </cell>
          <cell r="J193" t="str">
            <v xml:space="preserve">Projektarbeit Stadt-Verkehrstechnik-Werkstatt                                                                                                                                                                                                                 </v>
          </cell>
        </row>
        <row r="194">
          <cell r="I194">
            <v>86210</v>
          </cell>
          <cell r="J194" t="str">
            <v xml:space="preserve">Klausurarbeit Grundlagen der Verbrennungsmotoren                                                                                                                                                                                                              </v>
          </cell>
        </row>
        <row r="195">
          <cell r="I195">
            <v>86410</v>
          </cell>
          <cell r="J195" t="str">
            <v xml:space="preserve">Klausurarbeit Infrastrukturpolitik                                                                                                                                                                                                                            </v>
          </cell>
        </row>
        <row r="196">
          <cell r="I196">
            <v>86420</v>
          </cell>
          <cell r="J196" t="str">
            <v xml:space="preserve">Klausurarbeit Institutionelle und wirtschaftstheoretische Grundlagen der Verkehrspolitik                                                                                                                                                                      </v>
          </cell>
        </row>
        <row r="197">
          <cell r="I197">
            <v>86510</v>
          </cell>
          <cell r="J197" t="str">
            <v xml:space="preserve">Klausurarbeit Verkehrsinfrastrukturpolitik                                                                                                                                                                                                                    </v>
          </cell>
        </row>
        <row r="198">
          <cell r="I198">
            <v>86810</v>
          </cell>
          <cell r="J198" t="str">
            <v xml:space="preserve">Klausurarbeit Grundlagen Staat und Markt im Verkehr                                                                                                                                                                                                           </v>
          </cell>
        </row>
        <row r="199">
          <cell r="I199">
            <v>74510</v>
          </cell>
          <cell r="J199" t="str">
            <v xml:space="preserve">Hausarbeit Grundlagen der Geoinformatik                                                                                                                                                                                                                       </v>
          </cell>
        </row>
        <row r="200">
          <cell r="I200">
            <v>74520</v>
          </cell>
          <cell r="J200" t="str">
            <v xml:space="preserve">Klausurarbeit Grundlagen der Geoinformatik                                                                                                                                                                                                                    </v>
          </cell>
        </row>
        <row r="201">
          <cell r="I201">
            <v>74530</v>
          </cell>
          <cell r="J201" t="str">
            <v xml:space="preserve">Projektarbeit Grundlagen der Geoinformatik                                                                                                                                                                                                                    </v>
          </cell>
        </row>
        <row r="202">
          <cell r="I202">
            <v>87010</v>
          </cell>
          <cell r="J202" t="str">
            <v xml:space="preserve">Klausurarbeit Vertiefung Staat und Markt im Verkehr (Verkehrsinfrastrukturpolitik)                                                                                                                                                                            </v>
          </cell>
        </row>
        <row r="203">
          <cell r="I203">
            <v>73710</v>
          </cell>
          <cell r="J203" t="str">
            <v xml:space="preserve">Hausarbeit 1 (mit Präsentation/Diskussion) Verkehrsökologisches Forschungsseminar "Erhebungsmethoden im Radverkehr"                                                                                                                                           </v>
          </cell>
        </row>
        <row r="204">
          <cell r="I204">
            <v>73720</v>
          </cell>
          <cell r="J204" t="str">
            <v xml:space="preserve">Hausarbeit 2 (mit Präsentation/Diskussion) Verkehrsökologisches Forschungsseminar "Erhebungsmethoden im Radverkehr"                                                                                                                                           </v>
          </cell>
        </row>
        <row r="205">
          <cell r="I205">
            <v>73910</v>
          </cell>
          <cell r="J205" t="str">
            <v xml:space="preserve">Hausarbeit (mit Präsentation/Diskussion) Verkehrsökologisches Forschungsseminar "Erhebungsmethoden im Radverkehr"                                                                                                                                             </v>
          </cell>
        </row>
        <row r="206">
          <cell r="I206">
            <v>73110</v>
          </cell>
          <cell r="J206" t="str">
            <v xml:space="preserve">Mündliche Prüfungsleistung Building Information Modeling im Verkehrswesen                                                                                                                                                                                     </v>
          </cell>
        </row>
        <row r="207">
          <cell r="I207">
            <v>87210</v>
          </cell>
          <cell r="J207" t="str">
            <v xml:space="preserve">Klausurarbeit Antriebssysteme mit Verbrennungsmotoren                                                                                                                                                                                                         </v>
          </cell>
        </row>
        <row r="208">
          <cell r="I208">
            <v>74710</v>
          </cell>
          <cell r="J208" t="str">
            <v xml:space="preserve">Projektarbeit Aktuelle Themen der Modellierung und Simulation in der Verkehrs- und Raumplanung                                                                                                                                                                </v>
          </cell>
        </row>
        <row r="209">
          <cell r="I209">
            <v>86610</v>
          </cell>
          <cell r="J209" t="str">
            <v xml:space="preserve">Projektarbeit Choice Paradigms and their Mathematical Representation                                                                                                                                                                                          </v>
          </cell>
        </row>
        <row r="210">
          <cell r="I210">
            <v>86620</v>
          </cell>
          <cell r="J210" t="str">
            <v xml:space="preserve">Mündliche Prüfungsleistung Choice Paradigms and their Mathematical Representation                                                                                                                                                                             </v>
          </cell>
        </row>
        <row r="211">
          <cell r="I211">
            <v>76210</v>
          </cell>
          <cell r="J211" t="str">
            <v xml:space="preserve">Klausurarbeit Logistik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2">
          <cell r="I212">
            <v>77020</v>
          </cell>
          <cell r="J212" t="str">
            <v xml:space="preserve">Klausurarbeit Kosten-Nutzen-Bewertung                                                                                                                                                                                                                         </v>
          </cell>
        </row>
        <row r="213">
          <cell r="I213">
            <v>77030</v>
          </cell>
          <cell r="J213" t="str">
            <v xml:space="preserve">Klausurarbeit Rechtliche Aspekte des Verkehrs                                                                                                                                                                                                                 </v>
          </cell>
        </row>
        <row r="214">
          <cell r="I214">
            <v>77402</v>
          </cell>
          <cell r="J214" t="str">
            <v xml:space="preserve">Leistungsnachweis Marktorientierte Leistungserstellung im Schienengüter- und Personenverkehr (Projektaufgabe)                                                                                                                                                 </v>
          </cell>
        </row>
        <row r="215">
          <cell r="I215">
            <v>77410</v>
          </cell>
          <cell r="J215" t="str">
            <v xml:space="preserve">Mündliche Prüfungsleistung Marktorientierte Leistungserstellung im Schienengüter- und Personenverkehr                                                                                                                                                         </v>
          </cell>
        </row>
        <row r="216">
          <cell r="I216">
            <v>79110</v>
          </cell>
          <cell r="J216" t="str">
            <v xml:space="preserve">Klausurarbeit oder mündliche Prüfungsleistung Einsatz der Schienenfahrzeuge                                                                                                                                                                                   </v>
          </cell>
        </row>
        <row r="217">
          <cell r="I217">
            <v>79220</v>
          </cell>
          <cell r="J217" t="str">
            <v xml:space="preserve">Klausurarbeit Planung und Entwurf von Bahnanlagen                                                                                                                                                                                                             </v>
          </cell>
        </row>
        <row r="218">
          <cell r="I218">
            <v>79310</v>
          </cell>
          <cell r="J218" t="str">
            <v xml:space="preserve">Hausarbeit Planung von Bahnanlagen                                                                                                                                                                                                                            </v>
          </cell>
        </row>
        <row r="219">
          <cell r="I219">
            <v>190230</v>
          </cell>
          <cell r="J219" t="str">
            <v xml:space="preserve">Mündliche Prüfungsleistung Planung von Bahnanlagen                                                                                                                                                                                                            </v>
          </cell>
        </row>
        <row r="220">
          <cell r="I220">
            <v>79420</v>
          </cell>
          <cell r="J220" t="str">
            <v xml:space="preserve">Mündliche Prüfungsleistung Verfahren der Straßenverkehrstechnik                                                                                                                                                                                               </v>
          </cell>
        </row>
        <row r="221">
          <cell r="I221">
            <v>120630</v>
          </cell>
          <cell r="J221" t="str">
            <v xml:space="preserve">Klausurarbeit Multivariate Verkehrsstatistik                                                                                                                                                                                                                  </v>
          </cell>
        </row>
        <row r="222">
          <cell r="I222">
            <v>120641</v>
          </cell>
          <cell r="J222" t="str">
            <v xml:space="preserve">Referat Multivariate Verkehrsstatistik                                                                                                                                                                                                                        </v>
          </cell>
        </row>
        <row r="223">
          <cell r="I223">
            <v>78910</v>
          </cell>
          <cell r="J223" t="str">
            <v xml:space="preserve">Klausurarbeit Umschlag- und Lagersysteme                                                                                                                                                                                                                      </v>
          </cell>
        </row>
        <row r="224">
          <cell r="I224">
            <v>79510</v>
          </cell>
          <cell r="J224" t="str">
            <v xml:space="preserve">Klausurarbeit Lager- und Kommissioniersysteme                                                                                                                                                                                                                 </v>
          </cell>
        </row>
        <row r="225">
          <cell r="I225">
            <v>79810</v>
          </cell>
          <cell r="J225" t="str">
            <v xml:space="preserve">Hausarbeit (mit Präsentation/Diskussion) Aktuelle Aspekte der Optimierung von Verkehrs- und Logistikprozessen                                                                                                                                                 </v>
          </cell>
        </row>
        <row r="226">
          <cell r="I226">
            <v>79001</v>
          </cell>
          <cell r="J226" t="str">
            <v xml:space="preserve">Leistungsnachweis Planung von logistischen Betrieben (Übungsaufgabe)                                                                                                                                                                                          </v>
          </cell>
        </row>
        <row r="227">
          <cell r="I227">
            <v>79030</v>
          </cell>
          <cell r="J227" t="str">
            <v xml:space="preserve">Klausurarbeit 1 Planung von logistischen Betrieben                                                                                                                                                                                                            </v>
          </cell>
        </row>
        <row r="228">
          <cell r="I228">
            <v>79040</v>
          </cell>
          <cell r="J228" t="str">
            <v xml:space="preserve">Klausurarbeit 2 Planung von logistischen Betrieben                                                                                                                                                                                                            </v>
          </cell>
        </row>
        <row r="229">
          <cell r="I229">
            <v>79910</v>
          </cell>
          <cell r="J229" t="str">
            <v xml:space="preserve">Klausurarbeit Safety und Airline Management                                                                                                                                                                                                                   </v>
          </cell>
        </row>
        <row r="230">
          <cell r="I230">
            <v>75102</v>
          </cell>
          <cell r="J230" t="str">
            <v xml:space="preserve">Leistungsnachweis Terminal Operations (Übungsaufgabe)                                                                                                                                                                                                         </v>
          </cell>
        </row>
        <row r="231">
          <cell r="I231">
            <v>75110</v>
          </cell>
          <cell r="J231" t="str">
            <v xml:space="preserve">Klausurarbeit Terminal Operations                                                                                                                                                                                                                             </v>
          </cell>
        </row>
        <row r="232">
          <cell r="I232">
            <v>75210</v>
          </cell>
          <cell r="J232" t="str">
            <v xml:space="preserve">Klausurarbeit Flugzeugtriebwerke                                                                                                                                                                                                                              </v>
          </cell>
        </row>
        <row r="233">
          <cell r="I233">
            <v>75510</v>
          </cell>
          <cell r="J233" t="str">
            <v xml:space="preserve">Mündliche Prüfungsleistung oder Klausurarbeit Hubschrauber-Technologie (Helicopter Technology)                                                                                                                                                                </v>
          </cell>
        </row>
        <row r="234">
          <cell r="I234">
            <v>75710</v>
          </cell>
          <cell r="J234" t="str">
            <v xml:space="preserve">Mündliche Prüfungsleistung Ressourceneinsatzplanung                                                                                                                                                                                                           </v>
          </cell>
        </row>
        <row r="235">
          <cell r="I235">
            <v>75810</v>
          </cell>
          <cell r="J235" t="str">
            <v xml:space="preserve">Hausarbeit mit Präsentation/Diskussion Ressourcenmanagement                                                                                                                                                                                                   </v>
          </cell>
        </row>
        <row r="236">
          <cell r="I236">
            <v>73410</v>
          </cell>
          <cell r="J236" t="str">
            <v xml:space="preserve">Hausarbeit (mit Präsentation/Diskussion) Grundlegendes Forschungsseminar in komplexer Dynamik (Basic Research Lab Course in Complex Dynamics)                                                                                                                 </v>
          </cell>
        </row>
        <row r="237">
          <cell r="I237">
            <v>73510</v>
          </cell>
          <cell r="J237" t="str">
            <v xml:space="preserve">Hausarbeit (mit Präsentation/Diskussion) Fortgeschrittenes Forschungsseminar in komplexer Dynamik (Advanced Research Lab Course in Complex Dynamics)                                                                                                          </v>
          </cell>
        </row>
        <row r="238">
          <cell r="I238">
            <v>81410</v>
          </cell>
          <cell r="J238" t="str">
            <v xml:space="preserve">Klausurarbeit oder mündliche Prüfungsleistung Verkehrssensorik                                                                                                                                                                                                </v>
          </cell>
        </row>
        <row r="239">
          <cell r="I239">
            <v>81610</v>
          </cell>
          <cell r="J239" t="str">
            <v xml:space="preserve">Praktikum Straßenverkehrssteuerungstechnik                                                                                                                                                                                                                    </v>
          </cell>
        </row>
        <row r="240">
          <cell r="I240">
            <v>81620</v>
          </cell>
          <cell r="J240" t="str">
            <v xml:space="preserve">Klausurarbeit oder mündliche Prüfungsleistung Straßenverkehrssteuerungstechnik                                                                                                                                                                                </v>
          </cell>
        </row>
        <row r="241">
          <cell r="I241">
            <v>81810</v>
          </cell>
          <cell r="J241" t="str">
            <v xml:space="preserve">Praktikum Rechentechnische Grundlagen und Werkzeuge der Verkehrsprozessautomatisierung                                                                                                                                                                        </v>
          </cell>
        </row>
        <row r="242">
          <cell r="I242">
            <v>81820</v>
          </cell>
          <cell r="J242" t="str">
            <v xml:space="preserve">Mündliche Prüfungsleistung Rechentechnische Grundlagen und Werkzeuge der Verkehrsprozessautomatisierung                                                                                                                                                       </v>
          </cell>
        </row>
        <row r="243">
          <cell r="I243">
            <v>82010</v>
          </cell>
          <cell r="J243" t="str">
            <v xml:space="preserve">Klausurarbeit oder mündliche Prüfungsleistung Optimale Steuerung, Methoden und Verfahren der Entscheidungsfindung                                                                                                                                             </v>
          </cell>
        </row>
        <row r="244">
          <cell r="I244">
            <v>82210</v>
          </cell>
          <cell r="J244" t="str">
            <v xml:space="preserve">Praktikum Verkehrstelematik-Netze                                                                                                                                                                                                                             </v>
          </cell>
        </row>
        <row r="245">
          <cell r="I245">
            <v>82220</v>
          </cell>
          <cell r="J245" t="str">
            <v xml:space="preserve">Klausurarbeit oder mündliche Prüfungsleistung Verkehrstelematik-Netze                                                                                                                                                                                         </v>
          </cell>
        </row>
        <row r="246">
          <cell r="I246">
            <v>82410</v>
          </cell>
          <cell r="J246" t="str">
            <v xml:space="preserve">Praktikum Entwurf und Betrieb virtueller Mobilitätssysteme                                                                                                                                                                                                    </v>
          </cell>
        </row>
        <row r="247">
          <cell r="I247">
            <v>82420</v>
          </cell>
          <cell r="J247" t="str">
            <v xml:space="preserve">Klausurarbeit oder mündliche Prüfungsleistung Entwurf und Betrieb virtueller Mobilitätssysteme                                                                                                                                                                </v>
          </cell>
        </row>
        <row r="248">
          <cell r="I248">
            <v>83001</v>
          </cell>
          <cell r="J248" t="str">
            <v xml:space="preserve">Leistungsnachweis Grundlagen des Technology Assessment (Referat)                                                                                                                                                                                              </v>
          </cell>
        </row>
        <row r="249">
          <cell r="I249">
            <v>83010</v>
          </cell>
          <cell r="J249" t="str">
            <v xml:space="preserve">Mündliche Prüfungsleistung Grundlagen des Technology Assessment                                                                                                                                                                                               </v>
          </cell>
        </row>
        <row r="250">
          <cell r="I250">
            <v>83210</v>
          </cell>
          <cell r="J250" t="str">
            <v xml:space="preserve">Klausurarbeit Verkehrs- und Telekommunikationsrecht                                                                                                                                                                                                           </v>
          </cell>
        </row>
        <row r="251">
          <cell r="I251">
            <v>83230</v>
          </cell>
          <cell r="J251" t="str">
            <v xml:space="preserve">Projektarbeit Verkehrs- und Telekommunikationsrecht                                                                                                                                                                                                           </v>
          </cell>
        </row>
        <row r="252">
          <cell r="I252">
            <v>175530</v>
          </cell>
          <cell r="J252" t="str">
            <v xml:space="preserve">Hausarbeit mit Präsentation oder Klausurarbeit Spezielle Kapitel der Schienenverkehrstelematik, Modellbildung und Simulation                                                                                                                                  </v>
          </cell>
        </row>
        <row r="253">
          <cell r="I253">
            <v>83410</v>
          </cell>
          <cell r="J253" t="str">
            <v xml:space="preserve">Hausarbeit mit Präsentation Projekt Verkehrstelematik                                                                                                                                                                                                         </v>
          </cell>
        </row>
        <row r="254">
          <cell r="I254">
            <v>83610</v>
          </cell>
          <cell r="J254" t="str">
            <v xml:space="preserve">Mündliche Prüfungsleistung Spezielle Probleme der Verkehrsprozessautomatisierung                                                                                                                                                                              </v>
          </cell>
        </row>
        <row r="255">
          <cell r="I255">
            <v>83810</v>
          </cell>
          <cell r="J255" t="str">
            <v xml:space="preserve">Laborpraktikum Bahnbetriebsprozesse und -betriebsplanung                                                                                                                                                                                                      </v>
          </cell>
        </row>
        <row r="256">
          <cell r="I256">
            <v>83820</v>
          </cell>
          <cell r="J256" t="str">
            <v xml:space="preserve">Klausurarbeit Bahnbetriebsprozesse und -betriebsplanung                                                                                                                                                                                                       </v>
          </cell>
        </row>
        <row r="257">
          <cell r="I257">
            <v>84010</v>
          </cell>
          <cell r="J257" t="str">
            <v xml:space="preserve">Praktikum Satellitenkommunikation und positionsbezogene Kommunikationssysteme                                                                                                                                                                                 </v>
          </cell>
        </row>
        <row r="258">
          <cell r="I258">
            <v>84020</v>
          </cell>
          <cell r="J258" t="str">
            <v xml:space="preserve">Klausurarbeit oder mündliche Prüfungsleistung Satellitenkommunikation und positionsbezogene Kommunikationssysteme                                                                                                                                             </v>
          </cell>
        </row>
        <row r="259">
          <cell r="I259">
            <v>84210</v>
          </cell>
          <cell r="J259" t="str">
            <v xml:space="preserve">Mündliche Prüfungsleistung Nachrichtenverkehrstheorie und Informationssicherung                                                                                                                                                                               </v>
          </cell>
        </row>
        <row r="260">
          <cell r="I260">
            <v>84410</v>
          </cell>
          <cell r="J260" t="str">
            <v xml:space="preserve">Mündliche Prüfungsleistung Spezielle Verkehrstelematik-Netze und -dienste                                                                                                                                                                                     </v>
          </cell>
        </row>
        <row r="261">
          <cell r="I261">
            <v>84610</v>
          </cell>
          <cell r="J261" t="str">
            <v xml:space="preserve">Klausurarbeit oder mündliche Prüfungsleistung Technik und Verfahren digitaler, adaptiver und intelligenter Systeme                                                                                                                                            </v>
          </cell>
        </row>
        <row r="262">
          <cell r="I262">
            <v>120620</v>
          </cell>
          <cell r="J262" t="str">
            <v xml:space="preserve">Klausurarbeit Verkehrsdynamik und -simulation                                                                                                                                                                                                                 </v>
          </cell>
        </row>
        <row r="263">
          <cell r="I263">
            <v>66001</v>
          </cell>
          <cell r="J263" t="str">
            <v xml:space="preserve">Leistungnachweis Grundlagen Elektrische Verkehrssysteme (Leistungskontrolle)                                                                                                                                                                                  </v>
          </cell>
        </row>
        <row r="264">
          <cell r="I264">
            <v>66010</v>
          </cell>
          <cell r="J264" t="str">
            <v xml:space="preserve">Laborpraktikum Grundlagen Elektrische Verkehrssysteme                                                                                                                                                                                                         </v>
          </cell>
        </row>
        <row r="265">
          <cell r="I265">
            <v>66020</v>
          </cell>
          <cell r="J265" t="str">
            <v xml:space="preserve">Mündliche Prüfungsleistung oder Klausurarbeit Grundlagen Elektrische Verkehrssysteme                                                                                                                                                                          </v>
          </cell>
        </row>
        <row r="266">
          <cell r="I266">
            <v>66210</v>
          </cell>
          <cell r="J266" t="str">
            <v xml:space="preserve">Mündliche Prüfungsleistung oder Klausurarbeit Elektrische Bahnen                                                                                                                                                                                              </v>
          </cell>
        </row>
        <row r="267">
          <cell r="I267">
            <v>66410</v>
          </cell>
          <cell r="J267" t="str">
            <v xml:space="preserve">Klausurarbeit Spezielle Probleme und Schnittstellen                                                                                                                                                                                                           </v>
          </cell>
        </row>
        <row r="268">
          <cell r="I268">
            <v>66603</v>
          </cell>
          <cell r="J268" t="str">
            <v xml:space="preserve">Leistungsnachweis Schienenfahrzeugtechnik (mündliche Leistungskontrolle oder Klausurarbeit)                                                                                                                                                                   </v>
          </cell>
        </row>
        <row r="269">
          <cell r="I269">
            <v>66630</v>
          </cell>
          <cell r="J269" t="str">
            <v xml:space="preserve">Mündliche Prüfungsleistung Schienenfahrzeugtechnik                                                                                                                                                                                                            </v>
          </cell>
        </row>
        <row r="270">
          <cell r="I270">
            <v>66802</v>
          </cell>
          <cell r="J270" t="str">
            <v xml:space="preserve">Leistungsnachweis Grundlagen zu Umrichtersystemen in der Verkehrstechnik (Leistungskontrolle)                                                                                                                                                                 </v>
          </cell>
        </row>
        <row r="271">
          <cell r="I271">
            <v>66810</v>
          </cell>
          <cell r="J271" t="str">
            <v xml:space="preserve">Klausurarbeit Grundlagen zu Umrichtersystemen in der Verkehrstechnik                                                                                                                                                                                          </v>
          </cell>
        </row>
        <row r="272">
          <cell r="I272">
            <v>67010</v>
          </cell>
          <cell r="J272" t="str">
            <v xml:space="preserve">Projektarbeit Stromrichter in der Bahntechnik                                                                                                                                                                                                                 </v>
          </cell>
        </row>
        <row r="273">
          <cell r="I273">
            <v>67020</v>
          </cell>
          <cell r="J273" t="str">
            <v xml:space="preserve">Klausurarbeit Stromrichter in der Bahntechnik                                                                                                                                                                                                                 </v>
          </cell>
        </row>
        <row r="274">
          <cell r="I274">
            <v>67210</v>
          </cell>
          <cell r="J274" t="str">
            <v xml:space="preserve">Projektarbeit Projektmanagement                                                                                                                                                                                                                               </v>
          </cell>
        </row>
        <row r="275">
          <cell r="I275">
            <v>67410</v>
          </cell>
          <cell r="J275" t="str">
            <v xml:space="preserve">Laborpraktikum Ingenieurtechnische Anwendungen theoretischer Grundlagen                                                                                                                                                                                       </v>
          </cell>
        </row>
        <row r="276">
          <cell r="I276">
            <v>67420</v>
          </cell>
          <cell r="J276" t="str">
            <v xml:space="preserve">Projektarbeit Ingenieurtechnische Anwendungen theoretischer Grundlagen                                                                                                                                                                                        </v>
          </cell>
        </row>
        <row r="277">
          <cell r="I277">
            <v>69410</v>
          </cell>
          <cell r="J277" t="str">
            <v xml:space="preserve">Hausarbeit mit Präsentation/Diskussion Grundlagen selbständigen wissenschaftlichen Arbeitens (Planung und Betrieb elektrischer Verkehrssysteme)                                                                                                               </v>
          </cell>
        </row>
        <row r="278">
          <cell r="I278">
            <v>69610</v>
          </cell>
          <cell r="J278" t="str">
            <v xml:space="preserve">Studienarbeit Komplexes wissenschaftliches Arbeiten (Planung und Betrieb elektrischer Verkehrssysteme)                                                                                                                                                        </v>
          </cell>
        </row>
        <row r="279">
          <cell r="I279">
            <v>69620</v>
          </cell>
          <cell r="J279" t="str">
            <v xml:space="preserve">Referat Komplexes wissenschaftliches Arbeiten (Planung und Betrieb elektrischer Verkehrssysteme)                                                                                                                                                              </v>
          </cell>
        </row>
        <row r="280">
          <cell r="I280">
            <v>82610</v>
          </cell>
          <cell r="J280" t="str">
            <v xml:space="preserve">Klausurarbeit oder mündliche Prüfungsleistung Theorie und Technik der Informationssysteme                                                                                                                                                                     </v>
          </cell>
        </row>
        <row r="281">
          <cell r="I281">
            <v>61210</v>
          </cell>
          <cell r="J281" t="str">
            <v xml:space="preserve">Hausarbeit Angewandte Informatik                                                                                                                                                                                                                              </v>
          </cell>
        </row>
        <row r="282">
          <cell r="I282">
            <v>61220</v>
          </cell>
          <cell r="J282" t="str">
            <v xml:space="preserve">Klausurarbeit Angewandte Informatik                                                                                                                                                                                                                           </v>
          </cell>
        </row>
        <row r="283">
          <cell r="I283">
            <v>61410</v>
          </cell>
          <cell r="J283" t="str">
            <v xml:space="preserve">Mündliche Prüfungsleistung Grundlagen der Schienenfahrzeugtechnik                                                                                                                                                                                             </v>
          </cell>
        </row>
        <row r="284">
          <cell r="I284">
            <v>61610</v>
          </cell>
          <cell r="J284" t="str">
            <v xml:space="preserve">Hausarbeit Bau- und sicherungstechnischer Entwurf von Bahnanlagen                                                                                                                                                                                             </v>
          </cell>
        </row>
        <row r="285">
          <cell r="I285">
            <v>61630</v>
          </cell>
          <cell r="J285" t="str">
            <v xml:space="preserve">Klausurarbeit Bau- und sicherungstechnischer Entwurf von Bahnanlagen                                                                                                                                                                                          </v>
          </cell>
        </row>
        <row r="286">
          <cell r="I286">
            <v>140630</v>
          </cell>
          <cell r="J286" t="str">
            <v xml:space="preserve">Klausurarbeit Bahnbetriebssicherung                                                                                                                                                                                                                           </v>
          </cell>
        </row>
        <row r="287">
          <cell r="I287">
            <v>170320</v>
          </cell>
          <cell r="J287" t="str">
            <v xml:space="preserve">Hausarbeit Bahnbau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8">
          <cell r="I288">
            <v>170330</v>
          </cell>
          <cell r="J288" t="str">
            <v xml:space="preserve">Klausurarbeit oder mündliche Prüfungsleistung Bahnbau                                                                                                                                                                                                         </v>
          </cell>
        </row>
        <row r="289">
          <cell r="I289">
            <v>63010</v>
          </cell>
          <cell r="J289" t="str">
            <v xml:space="preserve">Hausarbeit Spezielle Fragen der Infrastruktur von Bahnsystemen                                                                                                                                                                                                </v>
          </cell>
        </row>
        <row r="290">
          <cell r="I290">
            <v>63030</v>
          </cell>
          <cell r="J290" t="str">
            <v xml:space="preserve">Klausurarbeit Spezielle Fragen der Infrastruktur von Bahnsystemen                                                                                                                                                                                             </v>
          </cell>
        </row>
        <row r="291">
          <cell r="I291">
            <v>63110</v>
          </cell>
          <cell r="J291" t="str">
            <v xml:space="preserve">Mündliche Prüfungsleistung oder Klausurarbeit Betriebsführung im Öffentlichen Stadt- und Regionalverkehr                                                                                                                                                      </v>
          </cell>
        </row>
        <row r="292">
          <cell r="I292">
            <v>63210</v>
          </cell>
          <cell r="J292" t="str">
            <v xml:space="preserve">Mündliche Prüfungsleistung oder Klausurarbeit Modellierung und Simulation von Bahnbetriebsprozessen                                                                                                                                                           </v>
          </cell>
        </row>
        <row r="293">
          <cell r="I293">
            <v>63410</v>
          </cell>
          <cell r="J293" t="str">
            <v xml:space="preserve">Klausurarbeit Architekturen der Schienenverkehrstelematik                                                                                                                                                                                                     </v>
          </cell>
        </row>
        <row r="294">
          <cell r="I294">
            <v>63420</v>
          </cell>
          <cell r="J294" t="str">
            <v xml:space="preserve">Belegarbeit oder Klausurarbeit Architekturen der Schienenverkehrstelematik                                                                                                                                                                                    </v>
          </cell>
        </row>
        <row r="295">
          <cell r="I295">
            <v>63620</v>
          </cell>
          <cell r="J295" t="str">
            <v xml:space="preserve">Mündliche Prüfungsleistung Bahnsicherungs- und -leittechnik                                                                                                                                                                                                   </v>
          </cell>
        </row>
        <row r="296">
          <cell r="I296">
            <v>190811</v>
          </cell>
          <cell r="J296" t="str">
            <v xml:space="preserve">Hausarbeit 1 CAD-Systeme, Anwendung bei Planung, Entwurf und Bau von Bahnen                                                                                                                                                                                   </v>
          </cell>
        </row>
        <row r="297">
          <cell r="I297">
            <v>190820</v>
          </cell>
          <cell r="J297" t="str">
            <v xml:space="preserve">Hausarbeit 2 CAD-Systeme, Anwendung bei Planung, Entwurf und Bau von Bahnen                                                                                                                                                                                   </v>
          </cell>
        </row>
        <row r="298">
          <cell r="I298">
            <v>63810</v>
          </cell>
          <cell r="J298" t="str">
            <v xml:space="preserve">Klausurarbeit Stellwerkstechniken und Bahnübergangssicherung                                                                                                                                                                                                  </v>
          </cell>
        </row>
        <row r="299">
          <cell r="I299">
            <v>67610</v>
          </cell>
          <cell r="J299" t="str">
            <v xml:space="preserve">Klausurarbeit Planen, Bauen und Betreiben von Nahverkehrsbahnen, ausgewählte Kapitel                                                                                                                                                                          </v>
          </cell>
        </row>
        <row r="300">
          <cell r="I300">
            <v>69210</v>
          </cell>
          <cell r="J300" t="str">
            <v xml:space="preserve">Mündliche Prüfungsleistung Schienenfahrzeugtechnik Vertiefung                                                                                                                                                                                                 </v>
          </cell>
        </row>
        <row r="301">
          <cell r="I301">
            <v>64410</v>
          </cell>
          <cell r="J301" t="str">
            <v xml:space="preserve">Klausurarbeit Komponenten und Systeme der Sicherungstechnik                                                                                                                                                                                                   </v>
          </cell>
        </row>
        <row r="302">
          <cell r="I302">
            <v>64420</v>
          </cell>
          <cell r="J302" t="str">
            <v xml:space="preserve">Laborpraktikum Komponenten und Systeme der Sicherungstechnik                                                                                                                                                                                                  </v>
          </cell>
        </row>
        <row r="303">
          <cell r="I303">
            <v>64610</v>
          </cell>
          <cell r="J303" t="str">
            <v xml:space="preserve">Hausarbeit (mit Präsentation/Diskussion) Digital Rail Summer School (DRSS)                                                                                                                                                                                    </v>
          </cell>
        </row>
        <row r="304">
          <cell r="I304">
            <v>64510</v>
          </cell>
          <cell r="J304" t="str">
            <v xml:space="preserve">Klausurarbeit Zugbeeinflussungs- und Fahrwegsicherungssysteme                                                                                                                                                                                                 </v>
          </cell>
        </row>
        <row r="305">
          <cell r="I305">
            <v>64520</v>
          </cell>
          <cell r="J305" t="str">
            <v xml:space="preserve">Leistungsnachweis Zugbeeinflussungs- und Fahrwegsicherungssysteme (Laborpraktikum)                                                                                                                                                                            </v>
          </cell>
        </row>
        <row r="306">
          <cell r="I306">
            <v>64710</v>
          </cell>
          <cell r="J306" t="str">
            <v xml:space="preserve">Klausurarbeit Bauen im Eisenbahnbetrieb                                                                                                                                                                                                                       </v>
          </cell>
        </row>
        <row r="307">
          <cell r="I307">
            <v>68010</v>
          </cell>
          <cell r="J307" t="str">
            <v xml:space="preserve">Mündliche Prüfungsleistung oder Klausurarbeit Elektrische Nahverkehrssysteme                                                                                                                                                                                  </v>
          </cell>
        </row>
        <row r="308">
          <cell r="I308">
            <v>68210</v>
          </cell>
          <cell r="J308" t="str">
            <v xml:space="preserve">Mündliche Prüfungsleistung oder Klausurarbeit Unkonventionelle Bahnsysteme                                                                                                                                                                                    </v>
          </cell>
        </row>
        <row r="309">
          <cell r="I309">
            <v>68610</v>
          </cell>
          <cell r="J309" t="str">
            <v xml:space="preserve">Mündliche Prüfungsleistung oder Klausurarbeit Simulationssysteme                                                                                                                                                                                              </v>
          </cell>
        </row>
        <row r="310">
          <cell r="I310">
            <v>68410</v>
          </cell>
          <cell r="J310" t="str">
            <v xml:space="preserve">Mündliche Prüfungsleistung oder Klausurarbeit Fahrleitungen                                                                                                                                                                                                   </v>
          </cell>
        </row>
        <row r="311">
          <cell r="I311">
            <v>68810</v>
          </cell>
          <cell r="J311" t="str">
            <v xml:space="preserve">Mündliche Prüfungsleistung oder Klausurarbeit Fahrmotore                                                                                                                                                                                                      </v>
          </cell>
        </row>
        <row r="312">
          <cell r="I312">
            <v>69010</v>
          </cell>
          <cell r="J312" t="str">
            <v xml:space="preserve">Mündliche Prüfungsleistung oder Klausurarbeit Umrichter- und Leitsysteme in der Bahntechnik                                                                                                                                                                   </v>
          </cell>
        </row>
        <row r="313">
          <cell r="I313">
            <v>67810</v>
          </cell>
          <cell r="J313" t="str">
            <v xml:space="preserve">Projektarbeit Management von Projekten im Anlagenbau                                                                                                                                                                                                          </v>
          </cell>
        </row>
        <row r="314">
          <cell r="I314">
            <v>71610</v>
          </cell>
          <cell r="J314" t="str">
            <v xml:space="preserve">Klausurarbeit Verkehrsökologie I                                                                                                                                                                                                                              </v>
          </cell>
        </row>
        <row r="315">
          <cell r="I315">
            <v>71630</v>
          </cell>
          <cell r="J315" t="str">
            <v xml:space="preserve">Projektarbeit Verkehrsökologie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6">
          <cell r="I316">
            <v>72610</v>
          </cell>
          <cell r="J316" t="str">
            <v xml:space="preserve">Klausurarbeit Betriebsprozesse und Betriebsplanung im Öffentlichen Personenverkehr                                                                                                                                                                            </v>
          </cell>
        </row>
        <row r="317">
          <cell r="I317">
            <v>72820</v>
          </cell>
          <cell r="J317" t="str">
            <v xml:space="preserve">Klausurarbeit Nutzen-Kosten-Analyse/Bewertung                                                                                                                                                                                                                 </v>
          </cell>
        </row>
        <row r="318">
          <cell r="I318">
            <v>72830</v>
          </cell>
          <cell r="J318" t="str">
            <v xml:space="preserve">Klausurarbeit Verkehrs- und Planungsrecht                                                                                                                                                                                                                     </v>
          </cell>
        </row>
        <row r="319">
          <cell r="I319">
            <v>74610</v>
          </cell>
          <cell r="J319" t="str">
            <v xml:space="preserve">Hausarbeit Planungs- und Entwurfsprojekt Bahnanlagen                                                                                                                                                                                                          </v>
          </cell>
        </row>
        <row r="320">
          <cell r="I320">
            <v>74620</v>
          </cell>
          <cell r="J320" t="str">
            <v xml:space="preserve">Mündliche Prüfungsleistung Planungs- und Entwurfsprojekt Bahnanlagen                                                                                                                                                                                          </v>
          </cell>
        </row>
        <row r="321">
          <cell r="I321">
            <v>73020</v>
          </cell>
          <cell r="J321" t="str">
            <v xml:space="preserve">Klausurarbeit Optische Wahrnehmung und Lichttechnik                                                                                                                                                                                                           </v>
          </cell>
        </row>
        <row r="322">
          <cell r="I322">
            <v>73030</v>
          </cell>
          <cell r="J322" t="str">
            <v xml:space="preserve">Seminararbeit (mit Präsentation/Diskussion) Optische Wahrnehmung und Lichttechnik                                                                                                                                                                             </v>
          </cell>
        </row>
        <row r="323">
          <cell r="I323">
            <v>73210</v>
          </cell>
          <cell r="J323" t="str">
            <v xml:space="preserve">Klausurarbeit Verkehrspsychologie                                                                                                                                                                                                                             </v>
          </cell>
        </row>
        <row r="324">
          <cell r="I324">
            <v>73230</v>
          </cell>
          <cell r="J324" t="str">
            <v xml:space="preserve">Seminararbeit (mit Präsentation/Diskussion) Verkehrspsychologie                                                                                                                                                                                               </v>
          </cell>
        </row>
        <row r="325">
          <cell r="I325">
            <v>73810</v>
          </cell>
          <cell r="J325" t="str">
            <v xml:space="preserve">Mündliche Prüfungsleistung oder Klausurarbeit Betriebssteuerung und -management im Öffentlichen Verkehr                                                                                                                                                       </v>
          </cell>
        </row>
        <row r="326">
          <cell r="I326">
            <v>74020</v>
          </cell>
          <cell r="J326" t="str">
            <v xml:space="preserve">Klausurarbeit Verkehrsraumgestaltung                                                                                                                                                                                                                          </v>
          </cell>
        </row>
        <row r="327">
          <cell r="I327">
            <v>74020</v>
          </cell>
          <cell r="J327" t="str">
            <v xml:space="preserve">Klausurarbeit Verkehrsraumgestaltung                                                                                                                                                                                                                          </v>
          </cell>
        </row>
        <row r="328">
          <cell r="I328">
            <v>74030</v>
          </cell>
          <cell r="J328" t="str">
            <v xml:space="preserve">Projektarbeit mit Präsentation Verkehrsraumgestaltung                                                                                                                                                                                                         </v>
          </cell>
        </row>
        <row r="329">
          <cell r="I329">
            <v>74030</v>
          </cell>
          <cell r="J329" t="str">
            <v xml:space="preserve">Projektarbeit mit Präsentation Verkehrsraumgestaltung                                                                                                                                                                                                         </v>
          </cell>
        </row>
        <row r="330">
          <cell r="I330">
            <v>170510</v>
          </cell>
          <cell r="J330" t="str">
            <v xml:space="preserve">Hausarbeit (mit Präsentation/Diskussion) Verfahren der Verkehrsökologie                                                                                                                                                                                       </v>
          </cell>
        </row>
        <row r="331">
          <cell r="I331">
            <v>73610</v>
          </cell>
          <cell r="J331" t="str">
            <v xml:space="preserve">Seminararbeit mit Präsentation Modelle der Verkehrsökologie                                                                                                                                                                                                   </v>
          </cell>
        </row>
        <row r="332">
          <cell r="I332">
            <v>74220</v>
          </cell>
          <cell r="J332" t="str">
            <v xml:space="preserve">Hausarbeit Straßenentwurf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3">
          <cell r="I333">
            <v>74301</v>
          </cell>
          <cell r="J333" t="str">
            <v xml:space="preserve">Leistungsnachweis Straßenentwurf (Übungsaufgabe)                                                                                                                                                                                                              </v>
          </cell>
        </row>
        <row r="334">
          <cell r="I334">
            <v>74310</v>
          </cell>
          <cell r="J334" t="str">
            <v xml:space="preserve">Klausurarbeit Straßenentwurf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5">
          <cell r="I335">
            <v>74320</v>
          </cell>
          <cell r="J335" t="str">
            <v xml:space="preserve">Praktikum Straßenentwurf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6">
          <cell r="I336">
            <v>74410</v>
          </cell>
          <cell r="J336" t="str">
            <v xml:space="preserve">Hausarbeit Datenverarbeitungssysteme in der Verkehrsplanung                                                                                                                                                                                                   </v>
          </cell>
        </row>
        <row r="337">
          <cell r="I337">
            <v>74420</v>
          </cell>
          <cell r="J337" t="str">
            <v xml:space="preserve">Mündliche Prüfungsleistung Datenverarbeitungssysteme in der Verkehrsplanung                                                                                                                                                                                   </v>
          </cell>
        </row>
        <row r="338">
          <cell r="I338">
            <v>86010</v>
          </cell>
          <cell r="J338" t="str">
            <v xml:space="preserve">Projektarbeit Stadt-Verkehrstechnik-Werkstatt                                                                                                                                                                                                                 </v>
          </cell>
        </row>
        <row r="339">
          <cell r="I339">
            <v>86210</v>
          </cell>
          <cell r="J339" t="str">
            <v xml:space="preserve">Klausurarbeit Grundlagen der Verbrennungsmotoren                                                                                                                                                                                                              </v>
          </cell>
        </row>
        <row r="340">
          <cell r="I340">
            <v>86410</v>
          </cell>
          <cell r="J340" t="str">
            <v xml:space="preserve">Klausurarbeit Infrastrukturpolitik                                                                                                                                                                                                                            </v>
          </cell>
        </row>
        <row r="341">
          <cell r="I341">
            <v>86420</v>
          </cell>
          <cell r="J341" t="str">
            <v xml:space="preserve">Klausurarbeit Institutionelle und wirtschaftstheoretische Grundlagen der Verkehrspolitik                                                                                                                                                                      </v>
          </cell>
        </row>
        <row r="342">
          <cell r="I342">
            <v>86510</v>
          </cell>
          <cell r="J342" t="str">
            <v xml:space="preserve">Klausurarbeit Verkehrsinfrastrukturpolitik                                                                                                                                                                                                                    </v>
          </cell>
        </row>
        <row r="343">
          <cell r="I343">
            <v>86810</v>
          </cell>
          <cell r="J343" t="str">
            <v xml:space="preserve">Klausurarbeit Grundlagen Staat und Markt im Verkehr                                                                                                                                                                                                           </v>
          </cell>
        </row>
        <row r="344">
          <cell r="I344">
            <v>74510</v>
          </cell>
          <cell r="J344" t="str">
            <v xml:space="preserve">Hausarbeit Grundlagen der Geoinformatik                                                                                                                                                                                                                       </v>
          </cell>
        </row>
        <row r="345">
          <cell r="I345">
            <v>74520</v>
          </cell>
          <cell r="J345" t="str">
            <v xml:space="preserve">Klausurarbeit Grundlagen der Geoinformatik                                                                                                                                                                                                                    </v>
          </cell>
        </row>
        <row r="346">
          <cell r="I346">
            <v>74530</v>
          </cell>
          <cell r="J346" t="str">
            <v xml:space="preserve">Projektarbeit Grundlagen der Geoinformatik                                                                                                                                                                                                                    </v>
          </cell>
        </row>
        <row r="347">
          <cell r="I347">
            <v>87010</v>
          </cell>
          <cell r="J347" t="str">
            <v xml:space="preserve">Klausurarbeit Vertiefung Staat und Markt im Verkehr (Verkehrsinfrastrukturpolitik)                                                                                                                                                                            </v>
          </cell>
        </row>
        <row r="348">
          <cell r="I348">
            <v>73710</v>
          </cell>
          <cell r="J348" t="str">
            <v xml:space="preserve">Hausarbeit 1 (mit Präsentation/Diskussion) Verkehrsökologisches Forschungsseminar "Erhebungsmethoden im Radverkehr"                                                                                                                                           </v>
          </cell>
        </row>
        <row r="349">
          <cell r="I349">
            <v>73720</v>
          </cell>
          <cell r="J349" t="str">
            <v xml:space="preserve">Hausarbeit 2 (mit Präsentation/Diskussion) Verkehrsökologisches Forschungsseminar "Erhebungsmethoden im Radverkehr"                                                                                                                                           </v>
          </cell>
        </row>
        <row r="350">
          <cell r="I350">
            <v>73910</v>
          </cell>
          <cell r="J350" t="str">
            <v xml:space="preserve">Hausarbeit (mit Präsentation/Diskussion) Verkehrsökologisches Forschungsseminar "Erhebungsmethoden im Radverkehr"                                                                                                                                             </v>
          </cell>
        </row>
        <row r="351">
          <cell r="I351">
            <v>73110</v>
          </cell>
          <cell r="J351" t="str">
            <v xml:space="preserve">Mündliche Prüfungsleistung Building Information Modeling im Verkehrswesen                                                                                                                                                                                     </v>
          </cell>
        </row>
        <row r="352">
          <cell r="I352">
            <v>87210</v>
          </cell>
          <cell r="J352" t="str">
            <v xml:space="preserve">Klausurarbeit Antriebssysteme mit Verbrennungsmotoren                                                                                                                                                                                                         </v>
          </cell>
        </row>
        <row r="353">
          <cell r="I353">
            <v>74710</v>
          </cell>
          <cell r="J353" t="str">
            <v xml:space="preserve">Projektarbeit Aktuelle Themen der Modellierung und Simulation in der Verkehrs- und Raumplanung                                                                                                                                                                </v>
          </cell>
        </row>
        <row r="354">
          <cell r="I354">
            <v>86610</v>
          </cell>
          <cell r="J354" t="str">
            <v xml:space="preserve">Projektarbeit Choice Paradigms and their Mathematical Representation                                                                                                                                                                                          </v>
          </cell>
        </row>
        <row r="355">
          <cell r="I355">
            <v>86620</v>
          </cell>
          <cell r="J355" t="str">
            <v xml:space="preserve">Mündliche Prüfungsleistung Choice Paradigms and their Mathematical Representation                                                                                                                                                                             </v>
          </cell>
        </row>
        <row r="356">
          <cell r="I356">
            <v>76210</v>
          </cell>
          <cell r="J356" t="str">
            <v xml:space="preserve">Klausurarbeit Logistik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7">
          <cell r="I357">
            <v>77020</v>
          </cell>
          <cell r="J357" t="str">
            <v xml:space="preserve">Klausurarbeit Kosten-Nutzen-Bewertung                                                                                                                                                                                                                         </v>
          </cell>
        </row>
        <row r="358">
          <cell r="I358">
            <v>77030</v>
          </cell>
          <cell r="J358" t="str">
            <v xml:space="preserve">Klausurarbeit Rechtliche Aspekte des Verkehrs                                                                                                                                                                                                                 </v>
          </cell>
        </row>
        <row r="359">
          <cell r="I359">
            <v>77402</v>
          </cell>
          <cell r="J359" t="str">
            <v xml:space="preserve">Leistungsnachweis Marktorientierte Leistungserstellung im Schienengüter- und Personenverkehr (Projektaufgabe)                                                                                                                                                 </v>
          </cell>
        </row>
        <row r="360">
          <cell r="I360">
            <v>77410</v>
          </cell>
          <cell r="J360" t="str">
            <v xml:space="preserve">Mündliche Prüfungsleistung Marktorientierte Leistungserstellung im Schienengüter- und Personenverkehr                                                                                                                                                         </v>
          </cell>
        </row>
        <row r="361">
          <cell r="I361">
            <v>79110</v>
          </cell>
          <cell r="J361" t="str">
            <v xml:space="preserve">Klausurarbeit oder mündliche Prüfungsleistung Einsatz der Schienenfahrzeuge                                                                                                                                                                                   </v>
          </cell>
        </row>
        <row r="362">
          <cell r="I362">
            <v>79220</v>
          </cell>
          <cell r="J362" t="str">
            <v xml:space="preserve">Klausurarbeit Planung und Entwurf von Bahnanlagen                                                                                                                                                                                                             </v>
          </cell>
        </row>
        <row r="363">
          <cell r="I363">
            <v>79310</v>
          </cell>
          <cell r="J363" t="str">
            <v xml:space="preserve">Hausarbeit Planung von Bahnanlagen                                                                                                                                                                                                                            </v>
          </cell>
        </row>
        <row r="364">
          <cell r="I364">
            <v>190230</v>
          </cell>
          <cell r="J364" t="str">
            <v xml:space="preserve">Mündliche Prüfungsleistung Planung von Bahnanlagen                                                                                                                                                                                                            </v>
          </cell>
        </row>
        <row r="365">
          <cell r="I365">
            <v>79420</v>
          </cell>
          <cell r="J365" t="str">
            <v xml:space="preserve">Mündliche Prüfungsleistung Verfahren der Straßenverkehrstechnik                                                                                                                                                                                               </v>
          </cell>
        </row>
        <row r="366">
          <cell r="I366">
            <v>120630</v>
          </cell>
          <cell r="J366" t="str">
            <v xml:space="preserve">Klausurarbeit Multivariate Verkehrsstatistik                                                                                                                                                                                                                  </v>
          </cell>
        </row>
        <row r="367">
          <cell r="I367">
            <v>120641</v>
          </cell>
          <cell r="J367" t="str">
            <v xml:space="preserve">Referat Multivariate Verkehrsstatistik                                                                                                                                                                                                                        </v>
          </cell>
        </row>
        <row r="368">
          <cell r="I368">
            <v>78910</v>
          </cell>
          <cell r="J368" t="str">
            <v xml:space="preserve">Klausurarbeit Umschlag- und Lagersysteme                                                                                                                                                                                                                      </v>
          </cell>
        </row>
        <row r="369">
          <cell r="I369">
            <v>79510</v>
          </cell>
          <cell r="J369" t="str">
            <v xml:space="preserve">Klausurarbeit Lager- und Kommissioniersysteme                                                                                                                                                                                                                 </v>
          </cell>
        </row>
        <row r="370">
          <cell r="I370">
            <v>79810</v>
          </cell>
          <cell r="J370" t="str">
            <v xml:space="preserve">Hausarbeit (mit Präsentation/Diskussion) Aktuelle Aspekte der Optimierung von Verkehrs- und Logistikprozessen                                                                                                                                                 </v>
          </cell>
        </row>
        <row r="371">
          <cell r="I371">
            <v>79001</v>
          </cell>
          <cell r="J371" t="str">
            <v xml:space="preserve">Leistungsnachweis Planung von logistischen Betrieben (Übungsaufgabe)                                                                                                                                                                                          </v>
          </cell>
        </row>
        <row r="372">
          <cell r="I372">
            <v>79030</v>
          </cell>
          <cell r="J372" t="str">
            <v xml:space="preserve">Klausurarbeit 1 Planung von logistischen Betrieben                                                                                                                                                                                                            </v>
          </cell>
        </row>
        <row r="373">
          <cell r="I373">
            <v>79040</v>
          </cell>
          <cell r="J373" t="str">
            <v xml:space="preserve">Klausurarbeit 2 Planung von logistischen Betrieben                                                                                                                                                                                                            </v>
          </cell>
        </row>
        <row r="374">
          <cell r="I374">
            <v>79910</v>
          </cell>
          <cell r="J374" t="str">
            <v xml:space="preserve">Klausurarbeit Safety und Airline Management                                                                                                                                                                                                                   </v>
          </cell>
        </row>
        <row r="375">
          <cell r="I375">
            <v>75102</v>
          </cell>
          <cell r="J375" t="str">
            <v xml:space="preserve">Leistungsnachweis Terminal Operations (Übungsaufgabe)                                                                                                                                                                                                         </v>
          </cell>
        </row>
        <row r="376">
          <cell r="I376">
            <v>75110</v>
          </cell>
          <cell r="J376" t="str">
            <v xml:space="preserve">Klausurarbeit Terminal Operations                                                                                                                                                                                                                             </v>
          </cell>
        </row>
        <row r="377">
          <cell r="I377">
            <v>75210</v>
          </cell>
          <cell r="J377" t="str">
            <v xml:space="preserve">Klausurarbeit Flugzeugtriebwerke                                                                                                                                                                                                                              </v>
          </cell>
        </row>
        <row r="378">
          <cell r="I378">
            <v>75510</v>
          </cell>
          <cell r="J378" t="str">
            <v xml:space="preserve">Mündliche Prüfungsleistung oder Klausurarbeit Hubschrauber-Technologie (Helicopter Technology)                                                                                                                                                                </v>
          </cell>
        </row>
        <row r="379">
          <cell r="I379">
            <v>75710</v>
          </cell>
          <cell r="J379" t="str">
            <v xml:space="preserve">Mündliche Prüfungsleistung Ressourceneinsatzplanung                                                                                                                                                                                                           </v>
          </cell>
        </row>
        <row r="380">
          <cell r="I380">
            <v>75810</v>
          </cell>
          <cell r="J380" t="str">
            <v xml:space="preserve">Hausarbeit mit Präsentation/Diskussion Ressourcenmanagement                                                                                                                                                                                                   </v>
          </cell>
        </row>
        <row r="381">
          <cell r="I381">
            <v>75910</v>
          </cell>
          <cell r="J381" t="str">
            <v xml:space="preserve">Klausurarbeit Verkehrsmanagement im Öffentlichen Verkehr                                                                                                                                                                                                      </v>
          </cell>
        </row>
        <row r="382">
          <cell r="I382">
            <v>73410</v>
          </cell>
          <cell r="J382" t="str">
            <v xml:space="preserve">Hausarbeit (mit Präsentation/Diskussion) Grundlegendes Forschungsseminar in komplexer Dynamik (Basic Research Lab Course in Complex Dynamics)                                                                                                                 </v>
          </cell>
        </row>
        <row r="383">
          <cell r="I383">
            <v>73510</v>
          </cell>
          <cell r="J383" t="str">
            <v xml:space="preserve">Hausarbeit (mit Präsentation/Diskussion) Fortgeschrittenes Forschungsseminar in komplexer Dynamik (Advanced Research Lab Course in Complex Dynamics)                                                                                                          </v>
          </cell>
        </row>
        <row r="384">
          <cell r="I384">
            <v>81410</v>
          </cell>
          <cell r="J384" t="str">
            <v xml:space="preserve">Klausurarbeit oder mündliche Prüfungsleistung Verkehrssensorik                                                                                                                                                                                                </v>
          </cell>
        </row>
        <row r="385">
          <cell r="I385">
            <v>81610</v>
          </cell>
          <cell r="J385" t="str">
            <v xml:space="preserve">Praktikum Straßenverkehrssteuerungstechnik                                                                                                                                                                                                                    </v>
          </cell>
        </row>
        <row r="386">
          <cell r="I386">
            <v>81620</v>
          </cell>
          <cell r="J386" t="str">
            <v xml:space="preserve">Klausurarbeit oder mündliche Prüfungsleistung Straßenverkehrssteuerungstechnik                                                                                                                                                                                </v>
          </cell>
        </row>
        <row r="387">
          <cell r="I387">
            <v>81810</v>
          </cell>
          <cell r="J387" t="str">
            <v xml:space="preserve">Praktikum Rechentechnische Grundlagen und Werkzeuge der Verkehrsprozessautomatisierung                                                                                                                                                                        </v>
          </cell>
        </row>
        <row r="388">
          <cell r="I388">
            <v>81820</v>
          </cell>
          <cell r="J388" t="str">
            <v xml:space="preserve">Mündliche Prüfungsleistung Rechentechnische Grundlagen und Werkzeuge der Verkehrsprozessautomatisierung                                                                                                                                                       </v>
          </cell>
        </row>
        <row r="389">
          <cell r="I389">
            <v>82010</v>
          </cell>
          <cell r="J389" t="str">
            <v xml:space="preserve">Klausurarbeit oder mündliche Prüfungsleistung Optimale Steuerung, Methoden und Verfahren der Entscheidungsfindung                                                                                                                                             </v>
          </cell>
        </row>
        <row r="390">
          <cell r="I390">
            <v>82210</v>
          </cell>
          <cell r="J390" t="str">
            <v xml:space="preserve">Praktikum Verkehrstelematik-Netze                                                                                                                                                                                                                             </v>
          </cell>
        </row>
        <row r="391">
          <cell r="I391">
            <v>82220</v>
          </cell>
          <cell r="J391" t="str">
            <v xml:space="preserve">Klausurarbeit oder mündliche Prüfungsleistung Verkehrstelematik-Netze                                                                                                                                                                                         </v>
          </cell>
        </row>
        <row r="392">
          <cell r="I392">
            <v>82410</v>
          </cell>
          <cell r="J392" t="str">
            <v xml:space="preserve">Praktikum Entwurf und Betrieb virtueller Mobilitätssysteme                                                                                                                                                                                                    </v>
          </cell>
        </row>
        <row r="393">
          <cell r="I393">
            <v>82420</v>
          </cell>
          <cell r="J393" t="str">
            <v xml:space="preserve">Klausurarbeit oder mündliche Prüfungsleistung Entwurf und Betrieb virtueller Mobilitätssysteme                                                                                                                                                                </v>
          </cell>
        </row>
        <row r="394">
          <cell r="I394">
            <v>83001</v>
          </cell>
          <cell r="J394" t="str">
            <v xml:space="preserve">Leistungsnachweis Grundlagen des Technology Assessment (Referat)                                                                                                                                                                                              </v>
          </cell>
        </row>
        <row r="395">
          <cell r="I395">
            <v>83010</v>
          </cell>
          <cell r="J395" t="str">
            <v xml:space="preserve">Mündliche Prüfungsleistung Grundlagen des Technology Assessment                                                                                                                                                                                               </v>
          </cell>
        </row>
        <row r="396">
          <cell r="I396">
            <v>83210</v>
          </cell>
          <cell r="J396" t="str">
            <v xml:space="preserve">Klausurarbeit Verkehrs- und Telekommunikationsrecht                                                                                                                                                                                                           </v>
          </cell>
        </row>
        <row r="397">
          <cell r="I397">
            <v>83230</v>
          </cell>
          <cell r="J397" t="str">
            <v xml:space="preserve">Projektarbeit Verkehrs- und Telekommunikationsrecht                                                                                                                                                                                                           </v>
          </cell>
        </row>
        <row r="398">
          <cell r="I398">
            <v>175530</v>
          </cell>
          <cell r="J398" t="str">
            <v xml:space="preserve">Hausarbeit mit Präsentation oder Klausurarbeit Spezielle Kapitel der Schienenverkehrstelematik, Modellbildung und Simulation                                                                                                                                  </v>
          </cell>
        </row>
        <row r="399">
          <cell r="I399">
            <v>83410</v>
          </cell>
          <cell r="J399" t="str">
            <v xml:space="preserve">Hausarbeit mit Präsentation Projekt Verkehrstelematik                                                                                                                                                                                                         </v>
          </cell>
        </row>
        <row r="400">
          <cell r="I400">
            <v>83610</v>
          </cell>
          <cell r="J400" t="str">
            <v xml:space="preserve">Mündliche Prüfungsleistung Spezielle Probleme der Verkehrsprozessautomatisierung                                                                                                                                                                              </v>
          </cell>
        </row>
        <row r="401">
          <cell r="I401">
            <v>83810</v>
          </cell>
          <cell r="J401" t="str">
            <v xml:space="preserve">Laborpraktikum Bahnbetriebsprozesse und -betriebsplanung                                                                                                                                                                                                      </v>
          </cell>
        </row>
        <row r="402">
          <cell r="I402">
            <v>83820</v>
          </cell>
          <cell r="J402" t="str">
            <v xml:space="preserve">Klausurarbeit Bahnbetriebsprozesse und -betriebsplanung                                                                                                                                                                                                       </v>
          </cell>
        </row>
        <row r="403">
          <cell r="I403">
            <v>84010</v>
          </cell>
          <cell r="J403" t="str">
            <v xml:space="preserve">Praktikum Satellitenkommunikation und positionsbezogene Kommunikationssysteme                                                                                                                                                                                 </v>
          </cell>
        </row>
        <row r="404">
          <cell r="I404">
            <v>84020</v>
          </cell>
          <cell r="J404" t="str">
            <v xml:space="preserve">Klausurarbeit oder mündliche Prüfungsleistung Satellitenkommunikation und positionsbezogene Kommunikationssysteme                                                                                                                                             </v>
          </cell>
        </row>
        <row r="405">
          <cell r="I405">
            <v>84210</v>
          </cell>
          <cell r="J405" t="str">
            <v xml:space="preserve">Mündliche Prüfungsleistung Nachrichtenverkehrstheorie und Informationssicherung                                                                                                                                                                               </v>
          </cell>
        </row>
        <row r="406">
          <cell r="I406">
            <v>84410</v>
          </cell>
          <cell r="J406" t="str">
            <v xml:space="preserve">Mündliche Prüfungsleistung Spezielle Verkehrstelematik-Netze und -dienste                                                                                                                                                                                     </v>
          </cell>
        </row>
        <row r="407">
          <cell r="I407">
            <v>84610</v>
          </cell>
          <cell r="J407" t="str">
            <v xml:space="preserve">Klausurarbeit oder mündliche Prüfungsleistung Technik und Verfahren digitaler, adaptiver und intelligenter Systeme                                                                                                                                            </v>
          </cell>
        </row>
        <row r="408">
          <cell r="I408">
            <v>120620</v>
          </cell>
          <cell r="J408" t="str">
            <v xml:space="preserve">Klausurarbeit Verkehrsdynamik und -simulation                                                                                                                                                                                                                 </v>
          </cell>
        </row>
        <row r="409">
          <cell r="I409">
            <v>62202</v>
          </cell>
          <cell r="J409" t="str">
            <v xml:space="preserve">Leistungsnachweis Bahnbetriebsplanung und -steuerung (Übungsaufgabe)                                                                                                                                                                                          </v>
          </cell>
        </row>
        <row r="410">
          <cell r="I410">
            <v>62210</v>
          </cell>
          <cell r="J410" t="str">
            <v xml:space="preserve">Laborpraktikum Bahnbetriebsplanung und -steuerung                                                                                                                                                                                                             </v>
          </cell>
        </row>
        <row r="411">
          <cell r="I411">
            <v>62220</v>
          </cell>
          <cell r="J411" t="str">
            <v xml:space="preserve">Klausurarbeit Bahnbetriebsplanung und -steuerung                                                                                                                                                                                                              </v>
          </cell>
        </row>
        <row r="412">
          <cell r="I412">
            <v>140630</v>
          </cell>
          <cell r="J412" t="str">
            <v xml:space="preserve">Klausurarbeit Bahnbetriebssicherung                                                                                                                                                                                                                           </v>
          </cell>
        </row>
        <row r="413">
          <cell r="I413">
            <v>63110</v>
          </cell>
          <cell r="J413" t="str">
            <v xml:space="preserve">Mündliche Prüfungsleistung oder Klausurarbeit Betriebsführung im Öffentlichen Stadt- und Regionalverkehr                                                                                                                                                      </v>
          </cell>
        </row>
        <row r="414">
          <cell r="I414">
            <v>76010</v>
          </cell>
          <cell r="J414" t="str">
            <v xml:space="preserve">Hausarbeit (mit Präsentation/Diskussion) Erweiterte Verkehrssystemtheorie                                                                                                                                                                                     </v>
          </cell>
        </row>
        <row r="415">
          <cell r="I415">
            <v>76020</v>
          </cell>
          <cell r="J415" t="str">
            <v xml:space="preserve">Klausurarbeit Erweiterte Verkehrssystemtheorie                                                                                                                                                                                                                </v>
          </cell>
        </row>
        <row r="416">
          <cell r="I416">
            <v>76210</v>
          </cell>
          <cell r="J416" t="str">
            <v xml:space="preserve">Klausurarbeit Logistik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7">
          <cell r="I417">
            <v>76410</v>
          </cell>
          <cell r="J417" t="str">
            <v xml:space="preserve">Klausurarbeit Grundlagen der Verkehrsplanung                                                                                                                                                                                                                  </v>
          </cell>
        </row>
        <row r="418">
          <cell r="I418">
            <v>76610</v>
          </cell>
          <cell r="J418" t="str">
            <v xml:space="preserve">Klausurarbeit 1 Arbeitswissenschaft                                                                                                                                                                                                                           </v>
          </cell>
        </row>
        <row r="419">
          <cell r="I419">
            <v>76620</v>
          </cell>
          <cell r="J419" t="str">
            <v xml:space="preserve">Klausurarbeit 2 Arbeitswissenschaft                                                                                                                                                                                                                           </v>
          </cell>
        </row>
        <row r="420">
          <cell r="I420">
            <v>76810</v>
          </cell>
          <cell r="J420" t="str">
            <v xml:space="preserve">Klausurarbeit Qualitäts- und RAMS-Management                                                                                                                                                                                                                  </v>
          </cell>
        </row>
        <row r="421">
          <cell r="I421">
            <v>77020</v>
          </cell>
          <cell r="J421" t="str">
            <v xml:space="preserve">Klausurarbeit Kosten-Nutzen-Bewertung                                                                                                                                                                                                                         </v>
          </cell>
        </row>
        <row r="422">
          <cell r="I422">
            <v>77030</v>
          </cell>
          <cell r="J422" t="str">
            <v xml:space="preserve">Klausurarbeit Rechtliche Aspekte des Verkehrs                                                                                                                                                                                                                 </v>
          </cell>
        </row>
        <row r="423">
          <cell r="I423">
            <v>77202</v>
          </cell>
          <cell r="J423" t="str">
            <v xml:space="preserve">Leistungsnachweis Prozessmanagement im Öffentlichen Verkehr (Leistungskontrolle)                                                                                                                                                                              </v>
          </cell>
        </row>
        <row r="424">
          <cell r="I424">
            <v>77210</v>
          </cell>
          <cell r="J424" t="str">
            <v xml:space="preserve">Klausurarbeit Prozessmanagement im Öffentlichen Verkehr                                                                                                                                                                                                       </v>
          </cell>
        </row>
        <row r="425">
          <cell r="I425">
            <v>77402</v>
          </cell>
          <cell r="J425" t="str">
            <v xml:space="preserve">Leistungsnachweis Marktorientierte Leistungserstellung im Schienengüter- und Personenverkehr (Projektaufgabe)                                                                                                                                                 </v>
          </cell>
        </row>
        <row r="426">
          <cell r="I426">
            <v>77410</v>
          </cell>
          <cell r="J426" t="str">
            <v xml:space="preserve">Mündliche Prüfungsleistung Marktorientierte Leistungserstellung im Schienengüter- und Personenverkehr                                                                                                                                                         </v>
          </cell>
        </row>
        <row r="427">
          <cell r="I427">
            <v>77610</v>
          </cell>
          <cell r="J427" t="str">
            <v xml:space="preserve">Klausurarbeit Betrieblich-logistische Strukturen des Luftverkehrs                                                                                                                                                                                             </v>
          </cell>
        </row>
        <row r="428">
          <cell r="I428">
            <v>77810</v>
          </cell>
          <cell r="J428" t="str">
            <v xml:space="preserve">Klausurarbeit 1 Flugplanung und Flugbetrieb                                                                                                                                                                                                                   </v>
          </cell>
        </row>
        <row r="429">
          <cell r="I429">
            <v>77820</v>
          </cell>
          <cell r="J429" t="str">
            <v xml:space="preserve">Klausurarbeit 2 Flugplanung und Flugbetrieb                                                                                                                                                                                                                   </v>
          </cell>
        </row>
        <row r="430">
          <cell r="I430">
            <v>78010</v>
          </cell>
          <cell r="J430" t="str">
            <v xml:space="preserve">Laborpraktikum Luftfahrzeugtechnik                                                                                                                                                                                                                            </v>
          </cell>
        </row>
        <row r="431">
          <cell r="I431">
            <v>78020</v>
          </cell>
          <cell r="J431" t="str">
            <v xml:space="preserve">Klausurarbeit 1 Luftfahrzeugtechnik                                                                                                                                                                                                                           </v>
          </cell>
        </row>
        <row r="432">
          <cell r="I432">
            <v>78030</v>
          </cell>
          <cell r="J432" t="str">
            <v xml:space="preserve">Klausurarbeit 2 Luftfahrzeugtechnik                                                                                                                                                                                                                           </v>
          </cell>
        </row>
        <row r="433">
          <cell r="I433">
            <v>78210</v>
          </cell>
          <cell r="J433" t="str">
            <v xml:space="preserve">Klausurarbeit Flugleistungen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4">
          <cell r="I434">
            <v>78220</v>
          </cell>
          <cell r="J434" t="str">
            <v xml:space="preserve">Klausurarbeit Aerodynamik und Flugeigenschaften                                                                                                                                                                                                               </v>
          </cell>
        </row>
        <row r="435">
          <cell r="I435">
            <v>78410</v>
          </cell>
          <cell r="J435" t="str">
            <v xml:space="preserve">Klausurarbeit CNS und taktisches ATM                                                                                                                                                                                                                          </v>
          </cell>
        </row>
        <row r="436">
          <cell r="I436">
            <v>77510</v>
          </cell>
          <cell r="J436" t="str">
            <v xml:space="preserve">Hausarbeit mit Präsentation/Diskussion Grundlagen selbständigen wissenschaftlichen Arbeitens (Verkehrssystemtechnik und Logistik)                                                                                                                             </v>
          </cell>
        </row>
        <row r="437">
          <cell r="I437">
            <v>77710</v>
          </cell>
          <cell r="J437" t="str">
            <v xml:space="preserve">Studienarbeit Komplexes wissenschaftliches Arbeiten (Verkehrssystemtechnik und Logistik)                                                                                                                                                                      </v>
          </cell>
        </row>
        <row r="438">
          <cell r="I438">
            <v>77720</v>
          </cell>
          <cell r="J438" t="str">
            <v xml:space="preserve">Referat Komplexes wissenschaftliches Arbeiten (Verkehrssystemtechnik und Logistik)                                                                                                                                                                            </v>
          </cell>
        </row>
        <row r="439">
          <cell r="I439">
            <v>61210</v>
          </cell>
          <cell r="J439" t="str">
            <v xml:space="preserve">Hausarbeit Angewandte Informatik                                                                                                                                                                                                                              </v>
          </cell>
        </row>
        <row r="440">
          <cell r="I440">
            <v>61220</v>
          </cell>
          <cell r="J440" t="str">
            <v xml:space="preserve">Klausurarbeit Angewandte Informatik                                                                                                                                                                                                                           </v>
          </cell>
        </row>
        <row r="441">
          <cell r="I441">
            <v>61410</v>
          </cell>
          <cell r="J441" t="str">
            <v xml:space="preserve">Mündliche Prüfungsleistung Grundlagen der Schienenfahrzeugtechnik                                                                                                                                                                                             </v>
          </cell>
        </row>
        <row r="442">
          <cell r="I442">
            <v>61610</v>
          </cell>
          <cell r="J442" t="str">
            <v xml:space="preserve">Hausarbeit Bau- und sicherungstechnischer Entwurf von Bahnanlagen                                                                                                                                                                                             </v>
          </cell>
        </row>
        <row r="443">
          <cell r="I443">
            <v>61630</v>
          </cell>
          <cell r="J443" t="str">
            <v xml:space="preserve">Klausurarbeit Bau- und sicherungstechnischer Entwurf von Bahnanlagen                                                                                                                                                                                          </v>
          </cell>
        </row>
        <row r="444">
          <cell r="I444">
            <v>170320</v>
          </cell>
          <cell r="J444" t="str">
            <v xml:space="preserve">Hausarbeit Bahnbau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5">
          <cell r="I445">
            <v>170330</v>
          </cell>
          <cell r="J445" t="str">
            <v xml:space="preserve">Klausurarbeit oder mündliche Prüfungsleistung Bahnbau                                                                                                                                                                                                         </v>
          </cell>
        </row>
        <row r="446">
          <cell r="I446">
            <v>63010</v>
          </cell>
          <cell r="J446" t="str">
            <v xml:space="preserve">Hausarbeit Spezielle Fragen der Infrastruktur von Bahnsystemen                                                                                                                                                                                                </v>
          </cell>
        </row>
        <row r="447">
          <cell r="I447">
            <v>63030</v>
          </cell>
          <cell r="J447" t="str">
            <v xml:space="preserve">Klausurarbeit Spezielle Fragen der Infrastruktur von Bahnsystemen                                                                                                                                                                                             </v>
          </cell>
        </row>
        <row r="448">
          <cell r="I448">
            <v>63210</v>
          </cell>
          <cell r="J448" t="str">
            <v xml:space="preserve">Mündliche Prüfungsleistung oder Klausurarbeit Modellierung und Simulation von Bahnbetriebsprozessen                                                                                                                                                           </v>
          </cell>
        </row>
        <row r="449">
          <cell r="I449">
            <v>63410</v>
          </cell>
          <cell r="J449" t="str">
            <v xml:space="preserve">Klausurarbeit Architekturen der Schienenverkehrstelematik                                                                                                                                                                                                     </v>
          </cell>
        </row>
        <row r="450">
          <cell r="I450">
            <v>63420</v>
          </cell>
          <cell r="J450" t="str">
            <v xml:space="preserve">Belegarbeit oder Klausurarbeit Architekturen der Schienenverkehrstelematik                                                                                                                                                                                    </v>
          </cell>
        </row>
        <row r="451">
          <cell r="I451">
            <v>63620</v>
          </cell>
          <cell r="J451" t="str">
            <v xml:space="preserve">Mündliche Prüfungsleistung Bahnsicherungs- und -leittechnik                                                                                                                                                                                                   </v>
          </cell>
        </row>
        <row r="452">
          <cell r="I452">
            <v>190811</v>
          </cell>
          <cell r="J452" t="str">
            <v xml:space="preserve">Hausarbeit 1 CAD-Systeme, Anwendung bei Planung, Entwurf und Bau von Bahnen                                                                                                                                                                                   </v>
          </cell>
        </row>
        <row r="453">
          <cell r="I453">
            <v>190820</v>
          </cell>
          <cell r="J453" t="str">
            <v xml:space="preserve">Hausarbeit 2 CAD-Systeme, Anwendung bei Planung, Entwurf und Bau von Bahnen                                                                                                                                                                                   </v>
          </cell>
        </row>
        <row r="454">
          <cell r="I454">
            <v>63810</v>
          </cell>
          <cell r="J454" t="str">
            <v xml:space="preserve">Klausurarbeit Stellwerkstechniken und Bahnübergangssicherung                                                                                                                                                                                                  </v>
          </cell>
        </row>
        <row r="455">
          <cell r="I455">
            <v>67610</v>
          </cell>
          <cell r="J455" t="str">
            <v xml:space="preserve">Klausurarbeit Planen, Bauen und Betreiben von Nahverkehrsbahnen, ausgewählte Kapitel                                                                                                                                                                          </v>
          </cell>
        </row>
        <row r="456">
          <cell r="I456">
            <v>69210</v>
          </cell>
          <cell r="J456" t="str">
            <v xml:space="preserve">Mündliche Prüfungsleistung Schienenfahrzeugtechnik Vertiefung                                                                                                                                                                                                 </v>
          </cell>
        </row>
        <row r="457">
          <cell r="I457">
            <v>64410</v>
          </cell>
          <cell r="J457" t="str">
            <v xml:space="preserve">Klausurarbeit Komponenten und Systeme der Sicherungstechnik                                                                                                                                                                                                   </v>
          </cell>
        </row>
        <row r="458">
          <cell r="I458">
            <v>64420</v>
          </cell>
          <cell r="J458" t="str">
            <v xml:space="preserve">Laborpraktikum Komponenten und Systeme der Sicherungstechnik                                                                                                                                                                                                  </v>
          </cell>
        </row>
        <row r="459">
          <cell r="I459">
            <v>64610</v>
          </cell>
          <cell r="J459" t="str">
            <v xml:space="preserve">Hausarbeit (mit Präsentation/Diskussion) Digital Rail Summer School (DRSS)                                                                                                                                                                                    </v>
          </cell>
        </row>
        <row r="460">
          <cell r="I460">
            <v>64510</v>
          </cell>
          <cell r="J460" t="str">
            <v xml:space="preserve">Klausurarbeit Zugbeeinflussungs- und Fahrwegsicherungssysteme                                                                                                                                                                                                 </v>
          </cell>
        </row>
        <row r="461">
          <cell r="I461">
            <v>64520</v>
          </cell>
          <cell r="J461" t="str">
            <v xml:space="preserve">Leistungsnachweis Zugbeeinflussungs- und Fahrwegsicherungssysteme (Laborpraktikum)                                                                                                                                                                            </v>
          </cell>
        </row>
        <row r="462">
          <cell r="I462">
            <v>64710</v>
          </cell>
          <cell r="J462" t="str">
            <v xml:space="preserve">Klausurarbeit Bauen im Eisenbahnbetrieb                                                                                                                                                                                                                       </v>
          </cell>
        </row>
        <row r="463">
          <cell r="I463">
            <v>66603</v>
          </cell>
          <cell r="J463" t="str">
            <v xml:space="preserve">Leistungsnachweis Schienenfahrzeugtechnik (mündliche Leistungskontrolle oder Klausurarbeit)                                                                                                                                                                   </v>
          </cell>
        </row>
        <row r="464">
          <cell r="I464">
            <v>66630</v>
          </cell>
          <cell r="J464" t="str">
            <v xml:space="preserve">Mündliche Prüfungsleistung Schienenfahrzeugtechnik                                                                                                                                                                                                            </v>
          </cell>
        </row>
        <row r="465">
          <cell r="I465">
            <v>68010</v>
          </cell>
          <cell r="J465" t="str">
            <v xml:space="preserve">Mündliche Prüfungsleistung oder Klausurarbeit Elektrische Nahverkehrssysteme                                                                                                                                                                                  </v>
          </cell>
        </row>
        <row r="466">
          <cell r="I466">
            <v>68210</v>
          </cell>
          <cell r="J466" t="str">
            <v xml:space="preserve">Mündliche Prüfungsleistung oder Klausurarbeit Unkonventionelle Bahnsysteme                                                                                                                                                                                    </v>
          </cell>
        </row>
        <row r="467">
          <cell r="I467">
            <v>68610</v>
          </cell>
          <cell r="J467" t="str">
            <v xml:space="preserve">Mündliche Prüfungsleistung oder Klausurarbeit Simulationssysteme                                                                                                                                                                                              </v>
          </cell>
        </row>
        <row r="468">
          <cell r="I468">
            <v>68410</v>
          </cell>
          <cell r="J468" t="str">
            <v xml:space="preserve">Mündliche Prüfungsleistung oder Klausurarbeit Fahrleitungen                                                                                                                                                                                                   </v>
          </cell>
        </row>
        <row r="469">
          <cell r="I469">
            <v>68810</v>
          </cell>
          <cell r="J469" t="str">
            <v xml:space="preserve">Mündliche Prüfungsleistung oder Klausurarbeit Fahrmotore                                                                                                                                                                                                      </v>
          </cell>
        </row>
        <row r="470">
          <cell r="I470">
            <v>69010</v>
          </cell>
          <cell r="J470" t="str">
            <v xml:space="preserve">Mündliche Prüfungsleistung oder Klausurarbeit Umrichter- und Leitsysteme in der Bahntechnik                                                                                                                                                                   </v>
          </cell>
        </row>
        <row r="471">
          <cell r="I471">
            <v>67810</v>
          </cell>
          <cell r="J471" t="str">
            <v xml:space="preserve">Projektarbeit Management von Projekten im Anlagenbau                                                                                                                                                                                                          </v>
          </cell>
        </row>
        <row r="472">
          <cell r="I472">
            <v>71610</v>
          </cell>
          <cell r="J472" t="str">
            <v xml:space="preserve">Klausurarbeit Verkehrsökologie I                                                                                                                                                                                                                              </v>
          </cell>
        </row>
        <row r="473">
          <cell r="I473">
            <v>71630</v>
          </cell>
          <cell r="J473" t="str">
            <v xml:space="preserve">Projektarbeit Verkehrsökologie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4">
          <cell r="I474">
            <v>72610</v>
          </cell>
          <cell r="J474" t="str">
            <v xml:space="preserve">Klausurarbeit Betriebsprozesse und Betriebsplanung im Öffentlichen Personenverkehr                                                                                                                                                                            </v>
          </cell>
        </row>
        <row r="475">
          <cell r="I475">
            <v>72820</v>
          </cell>
          <cell r="J475" t="str">
            <v xml:space="preserve">Klausurarbeit Nutzen-Kosten-Analyse/Bewertung                                                                                                                                                                                                                 </v>
          </cell>
        </row>
        <row r="476">
          <cell r="I476">
            <v>72830</v>
          </cell>
          <cell r="J476" t="str">
            <v xml:space="preserve">Klausurarbeit Verkehrs- und Planungsrecht                                                                                                                                                                                                                     </v>
          </cell>
        </row>
        <row r="477">
          <cell r="I477">
            <v>74610</v>
          </cell>
          <cell r="J477" t="str">
            <v xml:space="preserve">Hausarbeit Planungs- und Entwurfsprojekt Bahnanlagen                                                                                                                                                                                                          </v>
          </cell>
        </row>
        <row r="478">
          <cell r="I478">
            <v>74620</v>
          </cell>
          <cell r="J478" t="str">
            <v xml:space="preserve">Mündliche Prüfungsleistung Planungs- und Entwurfsprojekt Bahnanlagen                                                                                                                                                                                          </v>
          </cell>
        </row>
        <row r="479">
          <cell r="I479">
            <v>73020</v>
          </cell>
          <cell r="J479" t="str">
            <v xml:space="preserve">Klausurarbeit Optische Wahrnehmung und Lichttechnik                                                                                                                                                                                                           </v>
          </cell>
        </row>
        <row r="480">
          <cell r="I480">
            <v>73030</v>
          </cell>
          <cell r="J480" t="str">
            <v xml:space="preserve">Seminararbeit (mit Präsentation/Diskussion) Optische Wahrnehmung und Lichttechnik                                                                                                                                                                             </v>
          </cell>
        </row>
        <row r="481">
          <cell r="I481">
            <v>73210</v>
          </cell>
          <cell r="J481" t="str">
            <v xml:space="preserve">Klausurarbeit Verkehrspsychologie                                                                                                                                                                                                                             </v>
          </cell>
        </row>
        <row r="482">
          <cell r="I482">
            <v>73230</v>
          </cell>
          <cell r="J482" t="str">
            <v xml:space="preserve">Seminararbeit (mit Präsentation/Diskussion) Verkehrspsychologie                                                                                                                                                                                               </v>
          </cell>
        </row>
        <row r="483">
          <cell r="I483">
            <v>73810</v>
          </cell>
          <cell r="J483" t="str">
            <v xml:space="preserve">Mündliche Prüfungsleistung oder Klausurarbeit Betriebssteuerung und -management im Öffentlichen Verkehr                                                                                                                                                       </v>
          </cell>
        </row>
        <row r="484">
          <cell r="I484">
            <v>74020</v>
          </cell>
          <cell r="J484" t="str">
            <v xml:space="preserve">Klausurarbeit Verkehrsraumgestaltung                                                                                                                                                                                                                          </v>
          </cell>
        </row>
        <row r="485">
          <cell r="I485">
            <v>74020</v>
          </cell>
          <cell r="J485" t="str">
            <v xml:space="preserve">Klausurarbeit Verkehrsraumgestaltung                                                                                                                                                                                                                          </v>
          </cell>
        </row>
        <row r="486">
          <cell r="I486">
            <v>74030</v>
          </cell>
          <cell r="J486" t="str">
            <v xml:space="preserve">Projektarbeit mit Präsentation Verkehrsraumgestaltung                                                                                                                                                                                                         </v>
          </cell>
        </row>
        <row r="487">
          <cell r="I487">
            <v>74030</v>
          </cell>
          <cell r="J487" t="str">
            <v xml:space="preserve">Projektarbeit mit Präsentation Verkehrsraumgestaltung                                                                                                                                                                                                         </v>
          </cell>
        </row>
        <row r="488">
          <cell r="I488">
            <v>170510</v>
          </cell>
          <cell r="J488" t="str">
            <v xml:space="preserve">Hausarbeit (mit Präsentation/Diskussion) Verfahren der Verkehrsökologie                                                                                                                                                                                       </v>
          </cell>
        </row>
        <row r="489">
          <cell r="I489">
            <v>73610</v>
          </cell>
          <cell r="J489" t="str">
            <v xml:space="preserve">Seminararbeit mit Präsentation Modelle der Verkehrsökologie                                                                                                                                                                                                   </v>
          </cell>
        </row>
        <row r="490">
          <cell r="I490">
            <v>74220</v>
          </cell>
          <cell r="J490" t="str">
            <v xml:space="preserve">Hausarbeit Straßenentwurf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1">
          <cell r="I491">
            <v>74301</v>
          </cell>
          <cell r="J491" t="str">
            <v xml:space="preserve">Leistungsnachweis Straßenentwurf (Übungsaufgabe)                                                                                                                                                                                                              </v>
          </cell>
        </row>
        <row r="492">
          <cell r="I492">
            <v>74310</v>
          </cell>
          <cell r="J492" t="str">
            <v xml:space="preserve">Klausurarbeit Straßenentwurf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3">
          <cell r="I493">
            <v>74320</v>
          </cell>
          <cell r="J493" t="str">
            <v xml:space="preserve">Praktikum Straßenentwurf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4">
          <cell r="I494">
            <v>74410</v>
          </cell>
          <cell r="J494" t="str">
            <v xml:space="preserve">Hausarbeit Datenverarbeitungssysteme in der Verkehrsplanung                                                                                                                                                                                                   </v>
          </cell>
        </row>
        <row r="495">
          <cell r="I495">
            <v>74420</v>
          </cell>
          <cell r="J495" t="str">
            <v xml:space="preserve">Mündliche Prüfungsleistung Datenverarbeitungssysteme in der Verkehrsplanung                                                                                                                                                                                   </v>
          </cell>
        </row>
        <row r="496">
          <cell r="I496">
            <v>86010</v>
          </cell>
          <cell r="J496" t="str">
            <v xml:space="preserve">Projektarbeit Stadt-Verkehrstechnik-Werkstatt                                                                                                                                                                                                                 </v>
          </cell>
        </row>
        <row r="497">
          <cell r="I497">
            <v>86210</v>
          </cell>
          <cell r="J497" t="str">
            <v xml:space="preserve">Klausurarbeit Grundlagen der Verbrennungsmotoren                                                                                                                                                                                                              </v>
          </cell>
        </row>
        <row r="498">
          <cell r="I498">
            <v>86410</v>
          </cell>
          <cell r="J498" t="str">
            <v xml:space="preserve">Klausurarbeit Infrastrukturpolitik                                                                                                                                                                                                                            </v>
          </cell>
        </row>
        <row r="499">
          <cell r="I499">
            <v>86420</v>
          </cell>
          <cell r="J499" t="str">
            <v xml:space="preserve">Klausurarbeit Institutionelle und wirtschaftstheoretische Grundlagen der Verkehrspolitik                                                                                                                                                                      </v>
          </cell>
        </row>
        <row r="500">
          <cell r="I500">
            <v>86510</v>
          </cell>
          <cell r="J500" t="str">
            <v xml:space="preserve">Klausurarbeit Verkehrsinfrastrukturpolitik                                                                                                                                                                                                                    </v>
          </cell>
        </row>
        <row r="501">
          <cell r="I501">
            <v>86810</v>
          </cell>
          <cell r="J501" t="str">
            <v xml:space="preserve">Klausurarbeit Grundlagen Staat und Markt im Verkehr                                                                                                                                                                                                           </v>
          </cell>
        </row>
        <row r="502">
          <cell r="I502">
            <v>74510</v>
          </cell>
          <cell r="J502" t="str">
            <v xml:space="preserve">Hausarbeit Grundlagen der Geoinformatik                                                                                                                                                                                                                       </v>
          </cell>
        </row>
        <row r="503">
          <cell r="I503">
            <v>74520</v>
          </cell>
          <cell r="J503" t="str">
            <v xml:space="preserve">Klausurarbeit Grundlagen der Geoinformatik                                                                                                                                                                                                                    </v>
          </cell>
        </row>
        <row r="504">
          <cell r="I504">
            <v>74530</v>
          </cell>
          <cell r="J504" t="str">
            <v xml:space="preserve">Projektarbeit Grundlagen der Geoinformatik                                                                                                                                                                                                                    </v>
          </cell>
        </row>
        <row r="505">
          <cell r="I505">
            <v>87010</v>
          </cell>
          <cell r="J505" t="str">
            <v xml:space="preserve">Klausurarbeit Vertiefung Staat und Markt im Verkehr (Verkehrsinfrastrukturpolitik)                                                                                                                                                                            </v>
          </cell>
        </row>
        <row r="506">
          <cell r="I506">
            <v>73710</v>
          </cell>
          <cell r="J506" t="str">
            <v xml:space="preserve">Hausarbeit 1 (mit Präsentation/Diskussion) Verkehrsökologisches Forschungsseminar "Erhebungsmethoden im Radverkehr"                                                                                                                                           </v>
          </cell>
        </row>
        <row r="507">
          <cell r="I507">
            <v>73720</v>
          </cell>
          <cell r="J507" t="str">
            <v xml:space="preserve">Hausarbeit 2 (mit Präsentation/Diskussion) Verkehrsökologisches Forschungsseminar "Erhebungsmethoden im Radverkehr"                                                                                                                                           </v>
          </cell>
        </row>
        <row r="508">
          <cell r="I508">
            <v>73910</v>
          </cell>
          <cell r="J508" t="str">
            <v xml:space="preserve">Hausarbeit (mit Präsentation/Diskussion) Verkehrsökologisches Forschungsseminar "Erhebungsmethoden im Radverkehr"                                                                                                                                             </v>
          </cell>
        </row>
        <row r="509">
          <cell r="I509">
            <v>73110</v>
          </cell>
          <cell r="J509" t="str">
            <v xml:space="preserve">Mündliche Prüfungsleistung Building Information Modeling im Verkehrswesen                                                                                                                                                                                     </v>
          </cell>
        </row>
        <row r="510">
          <cell r="I510">
            <v>87210</v>
          </cell>
          <cell r="J510" t="str">
            <v xml:space="preserve">Klausurarbeit Antriebssysteme mit Verbrennungsmotoren                                                                                                                                                                                                         </v>
          </cell>
        </row>
        <row r="511">
          <cell r="I511">
            <v>74710</v>
          </cell>
          <cell r="J511" t="str">
            <v xml:space="preserve">Projektarbeit Aktuelle Themen der Modellierung und Simulation in der Verkehrs- und Raumplanung                                                                                                                                                                </v>
          </cell>
        </row>
        <row r="512">
          <cell r="I512">
            <v>86610</v>
          </cell>
          <cell r="J512" t="str">
            <v xml:space="preserve">Projektarbeit Choice Paradigms and their Mathematical Representation                                                                                                                                                                                          </v>
          </cell>
        </row>
        <row r="513">
          <cell r="I513">
            <v>86620</v>
          </cell>
          <cell r="J513" t="str">
            <v xml:space="preserve">Mündliche Prüfungsleistung Choice Paradigms and their Mathematical Representation                                                                                                                                                                             </v>
          </cell>
        </row>
        <row r="514">
          <cell r="I514">
            <v>79110</v>
          </cell>
          <cell r="J514" t="str">
            <v xml:space="preserve">Klausurarbeit oder mündliche Prüfungsleistung Einsatz der Schienenfahrzeuge                                                                                                                                                                                   </v>
          </cell>
        </row>
        <row r="515">
          <cell r="I515">
            <v>79220</v>
          </cell>
          <cell r="J515" t="str">
            <v xml:space="preserve">Klausurarbeit Planung und Entwurf von Bahnanlagen                                                                                                                                                                                                             </v>
          </cell>
        </row>
        <row r="516">
          <cell r="I516">
            <v>79310</v>
          </cell>
          <cell r="J516" t="str">
            <v xml:space="preserve">Hausarbeit Planung von Bahnanlagen                                                                                                                                                                                                                            </v>
          </cell>
        </row>
        <row r="517">
          <cell r="I517">
            <v>190230</v>
          </cell>
          <cell r="J517" t="str">
            <v xml:space="preserve">Mündliche Prüfungsleistung Planung von Bahnanlagen                                                                                                                                                                                                            </v>
          </cell>
        </row>
        <row r="518">
          <cell r="I518">
            <v>79420</v>
          </cell>
          <cell r="J518" t="str">
            <v xml:space="preserve">Mündliche Prüfungsleistung Verfahren der Straßenverkehrstechnik                                                                                                                                                                                               </v>
          </cell>
        </row>
        <row r="519">
          <cell r="I519">
            <v>120630</v>
          </cell>
          <cell r="J519" t="str">
            <v xml:space="preserve">Klausurarbeit Multivariate Verkehrsstatistik                                                                                                                                                                                                                  </v>
          </cell>
        </row>
        <row r="520">
          <cell r="I520">
            <v>120641</v>
          </cell>
          <cell r="J520" t="str">
            <v xml:space="preserve">Referat Multivariate Verkehrsstatistik                                                                                                                                                                                                                        </v>
          </cell>
        </row>
        <row r="521">
          <cell r="I521">
            <v>78910</v>
          </cell>
          <cell r="J521" t="str">
            <v xml:space="preserve">Klausurarbeit Umschlag- und Lagersysteme                                                                                                                                                                                                                      </v>
          </cell>
        </row>
        <row r="522">
          <cell r="I522">
            <v>79510</v>
          </cell>
          <cell r="J522" t="str">
            <v xml:space="preserve">Klausurarbeit Lager- und Kommissioniersysteme                                                                                                                                                                                                                 </v>
          </cell>
        </row>
        <row r="523">
          <cell r="I523">
            <v>79810</v>
          </cell>
          <cell r="J523" t="str">
            <v xml:space="preserve">Hausarbeit (mit Präsentation/Diskussion) Aktuelle Aspekte der Optimierung von Verkehrs- und Logistikprozessen                                                                                                                                                 </v>
          </cell>
        </row>
        <row r="524">
          <cell r="I524">
            <v>79001</v>
          </cell>
          <cell r="J524" t="str">
            <v xml:space="preserve">Leistungsnachweis Planung von logistischen Betrieben (Übungsaufgabe)                                                                                                                                                                                          </v>
          </cell>
        </row>
        <row r="525">
          <cell r="I525">
            <v>79030</v>
          </cell>
          <cell r="J525" t="str">
            <v xml:space="preserve">Klausurarbeit 1 Planung von logistischen Betrieben                                                                                                                                                                                                            </v>
          </cell>
        </row>
        <row r="526">
          <cell r="I526">
            <v>79040</v>
          </cell>
          <cell r="J526" t="str">
            <v xml:space="preserve">Klausurarbeit 2 Planung von logistischen Betrieben                                                                                                                                                                                                            </v>
          </cell>
        </row>
        <row r="527">
          <cell r="I527">
            <v>79910</v>
          </cell>
          <cell r="J527" t="str">
            <v xml:space="preserve">Klausurarbeit Safety und Airline Management                                                                                                                                                                                                                   </v>
          </cell>
        </row>
        <row r="528">
          <cell r="I528">
            <v>75102</v>
          </cell>
          <cell r="J528" t="str">
            <v xml:space="preserve">Leistungsnachweis Terminal Operations (Übungsaufgabe)                                                                                                                                                                                                         </v>
          </cell>
        </row>
        <row r="529">
          <cell r="I529">
            <v>75110</v>
          </cell>
          <cell r="J529" t="str">
            <v xml:space="preserve">Klausurarbeit Terminal Operations                                                                                                                                                                                                                             </v>
          </cell>
        </row>
        <row r="530">
          <cell r="I530">
            <v>75210</v>
          </cell>
          <cell r="J530" t="str">
            <v xml:space="preserve">Klausurarbeit Flugzeugtriebwerke                                                                                                                                                                                                                              </v>
          </cell>
        </row>
        <row r="531">
          <cell r="I531">
            <v>75510</v>
          </cell>
          <cell r="J531" t="str">
            <v xml:space="preserve">Mündliche Prüfungsleistung oder Klausurarbeit Hubschrauber-Technologie (Helicopter Technology)                                                                                                                                                                </v>
          </cell>
        </row>
        <row r="532">
          <cell r="I532">
            <v>120630</v>
          </cell>
          <cell r="J532" t="str">
            <v xml:space="preserve">Klausurarbeit Multivariate Verkehrsstatistik                                                                                                                                                                                                                  </v>
          </cell>
        </row>
        <row r="533">
          <cell r="I533">
            <v>120641</v>
          </cell>
          <cell r="J533" t="str">
            <v xml:space="preserve">Referat Multivariate Verkehrsstatistik                                                                                                                                                                                                                        </v>
          </cell>
        </row>
        <row r="534">
          <cell r="I534">
            <v>75710</v>
          </cell>
          <cell r="J534" t="str">
            <v xml:space="preserve">Mündliche Prüfungsleistung Ressourceneinsatzplanung                                                                                                                                                                                                           </v>
          </cell>
        </row>
        <row r="535">
          <cell r="I535">
            <v>75810</v>
          </cell>
          <cell r="J535" t="str">
            <v xml:space="preserve">Hausarbeit mit Präsentation/Diskussion Ressourcenmanagement                                                                                                                                                                                                   </v>
          </cell>
        </row>
        <row r="536">
          <cell r="I536">
            <v>75910</v>
          </cell>
          <cell r="J536" t="str">
            <v xml:space="preserve">Klausurarbeit Verkehrsmanagement im Öffentlichen Verkehr                                                                                                                                                                                                      </v>
          </cell>
        </row>
        <row r="537">
          <cell r="I537">
            <v>73410</v>
          </cell>
          <cell r="J537" t="str">
            <v xml:space="preserve">Hausarbeit (mit Präsentation/Diskussion) Grundlegendes Forschungsseminar in komplexer Dynamik (Basic Research Lab Course in Complex Dynamics)                                                                                                                 </v>
          </cell>
        </row>
        <row r="538">
          <cell r="I538">
            <v>73510</v>
          </cell>
          <cell r="J538" t="str">
            <v xml:space="preserve">Hausarbeit (mit Präsentation/Diskussion) Fortgeschrittenes Forschungsseminar in komplexer Dynamik (Advanced Research Lab Course in Complex Dynamics)                                                                                                          </v>
          </cell>
        </row>
        <row r="539">
          <cell r="I539">
            <v>81410</v>
          </cell>
          <cell r="J539" t="str">
            <v xml:space="preserve">Klausurarbeit oder mündliche Prüfungsleistung Verkehrssensorik                                                                                                                                                                                                </v>
          </cell>
        </row>
        <row r="540">
          <cell r="I540">
            <v>81610</v>
          </cell>
          <cell r="J540" t="str">
            <v xml:space="preserve">Praktikum Straßenverkehrssteuerungstechnik                                                                                                                                                                                                                    </v>
          </cell>
        </row>
        <row r="541">
          <cell r="I541">
            <v>81620</v>
          </cell>
          <cell r="J541" t="str">
            <v xml:space="preserve">Klausurarbeit oder mündliche Prüfungsleistung Straßenverkehrssteuerungstechnik                                                                                                                                                                                </v>
          </cell>
        </row>
        <row r="542">
          <cell r="I542">
            <v>81810</v>
          </cell>
          <cell r="J542" t="str">
            <v xml:space="preserve">Praktikum Rechentechnische Grundlagen und Werkzeuge der Verkehrsprozessautomatisierung                                                                                                                                                                        </v>
          </cell>
        </row>
        <row r="543">
          <cell r="I543">
            <v>81820</v>
          </cell>
          <cell r="J543" t="str">
            <v xml:space="preserve">Mündliche Prüfungsleistung Rechentechnische Grundlagen und Werkzeuge der Verkehrsprozessautomatisierung                                                                                                                                                       </v>
          </cell>
        </row>
        <row r="544">
          <cell r="I544">
            <v>82010</v>
          </cell>
          <cell r="J544" t="str">
            <v xml:space="preserve">Klausurarbeit oder mündliche Prüfungsleistung Optimale Steuerung, Methoden und Verfahren der Entscheidungsfindung                                                                                                                                             </v>
          </cell>
        </row>
        <row r="545">
          <cell r="I545">
            <v>82210</v>
          </cell>
          <cell r="J545" t="str">
            <v xml:space="preserve">Praktikum Verkehrstelematik-Netze                                                                                                                                                                                                                             </v>
          </cell>
        </row>
        <row r="546">
          <cell r="I546">
            <v>82220</v>
          </cell>
          <cell r="J546" t="str">
            <v xml:space="preserve">Klausurarbeit oder mündliche Prüfungsleistung Verkehrstelematik-Netze                                                                                                                                                                                         </v>
          </cell>
        </row>
        <row r="547">
          <cell r="I547">
            <v>82410</v>
          </cell>
          <cell r="J547" t="str">
            <v xml:space="preserve">Praktikum Entwurf und Betrieb virtueller Mobilitätssysteme                                                                                                                                                                                                    </v>
          </cell>
        </row>
        <row r="548">
          <cell r="I548">
            <v>82420</v>
          </cell>
          <cell r="J548" t="str">
            <v xml:space="preserve">Klausurarbeit oder mündliche Prüfungsleistung Entwurf und Betrieb virtueller Mobilitätssysteme                                                                                                                                                                </v>
          </cell>
        </row>
        <row r="549">
          <cell r="I549">
            <v>83001</v>
          </cell>
          <cell r="J549" t="str">
            <v xml:space="preserve">Leistungsnachweis Grundlagen des Technology Assessment (Referat)                                                                                                                                                                                              </v>
          </cell>
        </row>
        <row r="550">
          <cell r="I550">
            <v>83010</v>
          </cell>
          <cell r="J550" t="str">
            <v xml:space="preserve">Mündliche Prüfungsleistung Grundlagen des Technology Assessment                                                                                                                                                                                               </v>
          </cell>
        </row>
        <row r="551">
          <cell r="I551">
            <v>83210</v>
          </cell>
          <cell r="J551" t="str">
            <v xml:space="preserve">Klausurarbeit Verkehrs- und Telekommunikationsrecht                                                                                                                                                                                                           </v>
          </cell>
        </row>
        <row r="552">
          <cell r="I552">
            <v>83230</v>
          </cell>
          <cell r="J552" t="str">
            <v xml:space="preserve">Projektarbeit Verkehrs- und Telekommunikationsrecht                                                                                                                                                                                                           </v>
          </cell>
        </row>
        <row r="553">
          <cell r="I553">
            <v>175530</v>
          </cell>
          <cell r="J553" t="str">
            <v xml:space="preserve">Hausarbeit mit Präsentation oder Klausurarbeit Spezielle Kapitel der Schienenverkehrstelematik, Modellbildung und Simulation                                                                                                                                  </v>
          </cell>
        </row>
        <row r="554">
          <cell r="I554">
            <v>83410</v>
          </cell>
          <cell r="J554" t="str">
            <v xml:space="preserve">Hausarbeit mit Präsentation Projekt Verkehrstelematik                                                                                                                                                                                                         </v>
          </cell>
        </row>
        <row r="555">
          <cell r="I555">
            <v>83610</v>
          </cell>
          <cell r="J555" t="str">
            <v xml:space="preserve">Mündliche Prüfungsleistung Spezielle Probleme der Verkehrsprozessautomatisierung                                                                                                                                                                              </v>
          </cell>
        </row>
        <row r="556">
          <cell r="I556">
            <v>83810</v>
          </cell>
          <cell r="J556" t="str">
            <v xml:space="preserve">Laborpraktikum Bahnbetriebsprozesse und -betriebsplanung                                                                                                                                                                                                      </v>
          </cell>
        </row>
        <row r="557">
          <cell r="I557">
            <v>83820</v>
          </cell>
          <cell r="J557" t="str">
            <v xml:space="preserve">Klausurarbeit Bahnbetriebsprozesse und -betriebsplanung                                                                                                                                                                                                       </v>
          </cell>
        </row>
        <row r="558">
          <cell r="I558">
            <v>84010</v>
          </cell>
          <cell r="J558" t="str">
            <v xml:space="preserve">Praktikum Satellitenkommunikation und positionsbezogene Kommunikationssysteme                                                                                                                                                                                 </v>
          </cell>
        </row>
        <row r="559">
          <cell r="I559">
            <v>84020</v>
          </cell>
          <cell r="J559" t="str">
            <v xml:space="preserve">Klausurarbeit oder mündliche Prüfungsleistung Satellitenkommunikation und positionsbezogene Kommunikationssysteme                                                                                                                                             </v>
          </cell>
        </row>
        <row r="560">
          <cell r="I560">
            <v>84210</v>
          </cell>
          <cell r="J560" t="str">
            <v xml:space="preserve">Mündliche Prüfungsleistung Nachrichtenverkehrstheorie und Informationssicherung                                                                                                                                                                               </v>
          </cell>
        </row>
        <row r="561">
          <cell r="I561">
            <v>84410</v>
          </cell>
          <cell r="J561" t="str">
            <v xml:space="preserve">Mündliche Prüfungsleistung Spezielle Verkehrstelematik-Netze und -dienste                                                                                                                                                                                     </v>
          </cell>
        </row>
        <row r="562">
          <cell r="I562">
            <v>84610</v>
          </cell>
          <cell r="J562" t="str">
            <v xml:space="preserve">Klausurarbeit oder mündliche Prüfungsleistung Technik und Verfahren digitaler, adaptiver und intelligenter Systeme                                                                                                                                            </v>
          </cell>
        </row>
        <row r="563">
          <cell r="I563">
            <v>120620</v>
          </cell>
          <cell r="J563" t="str">
            <v xml:space="preserve">Klausurarbeit Verkehrsdynamik und -simulation                                                                                                                                                                                                                 </v>
          </cell>
        </row>
        <row r="564">
          <cell r="I564">
            <v>140630</v>
          </cell>
          <cell r="J564" t="str">
            <v xml:space="preserve">Klausurarbeit Bahnbetriebssicherung                                                                                                                                                                                                                           </v>
          </cell>
        </row>
        <row r="565">
          <cell r="I565">
            <v>63620</v>
          </cell>
          <cell r="J565" t="str">
            <v xml:space="preserve">Mündliche Prüfungsleistung Bahnsicherungs- und -leittechnik                                                                                                                                                                                                   </v>
          </cell>
        </row>
        <row r="566">
          <cell r="I566">
            <v>81010</v>
          </cell>
          <cell r="J566" t="str">
            <v xml:space="preserve">Klausurarbeit Komponenten der Schienenverkehrstelematik                                                                                                                                                                                                       </v>
          </cell>
        </row>
        <row r="567">
          <cell r="I567">
            <v>81210</v>
          </cell>
          <cell r="J567" t="str">
            <v xml:space="preserve">Klausurarbeit oder mündliche Prüfungsleistung Modellierung und Simulation in der Verkehrstelematik                                                                                                                                                            </v>
          </cell>
        </row>
        <row r="568">
          <cell r="I568">
            <v>81410</v>
          </cell>
          <cell r="J568" t="str">
            <v xml:space="preserve">Klausurarbeit oder mündliche Prüfungsleistung Verkehrssensorik                                                                                                                                                                                                </v>
          </cell>
        </row>
        <row r="569">
          <cell r="I569">
            <v>81610</v>
          </cell>
          <cell r="J569" t="str">
            <v xml:space="preserve">Praktikum Straßenverkehrssteuerungstechnik                                                                                                                                                                                                                    </v>
          </cell>
        </row>
        <row r="570">
          <cell r="I570">
            <v>81620</v>
          </cell>
          <cell r="J570" t="str">
            <v xml:space="preserve">Klausurarbeit oder mündliche Prüfungsleistung Straßenverkehrssteuerungstechnik                                                                                                                                                                                </v>
          </cell>
        </row>
        <row r="571">
          <cell r="I571">
            <v>81810</v>
          </cell>
          <cell r="J571" t="str">
            <v xml:space="preserve">Praktikum Rechentechnische Grundlagen und Werkzeuge der Verkehrsprozessautomatisierung                                                                                                                                                                        </v>
          </cell>
        </row>
        <row r="572">
          <cell r="I572">
            <v>81820</v>
          </cell>
          <cell r="J572" t="str">
            <v xml:space="preserve">Mündliche Prüfungsleistung Rechentechnische Grundlagen und Werkzeuge der Verkehrsprozessautomatisierung                                                                                                                                                       </v>
          </cell>
        </row>
        <row r="573">
          <cell r="I573">
            <v>82010</v>
          </cell>
          <cell r="J573" t="str">
            <v xml:space="preserve">Klausurarbeit oder mündliche Prüfungsleistung Optimale Steuerung, Methoden und Verfahren der Entscheidungsfindung                                                                                                                                             </v>
          </cell>
        </row>
        <row r="574">
          <cell r="I574">
            <v>82210</v>
          </cell>
          <cell r="J574" t="str">
            <v xml:space="preserve">Praktikum Verkehrstelematik-Netze                                                                                                                                                                                                                             </v>
          </cell>
        </row>
        <row r="575">
          <cell r="I575">
            <v>82220</v>
          </cell>
          <cell r="J575" t="str">
            <v xml:space="preserve">Klausurarbeit oder mündliche Prüfungsleistung Verkehrstelematik-Netze                                                                                                                                                                                         </v>
          </cell>
        </row>
        <row r="576">
          <cell r="I576">
            <v>82410</v>
          </cell>
          <cell r="J576" t="str">
            <v xml:space="preserve">Praktikum Entwurf und Betrieb virtueller Mobilitätssysteme                                                                                                                                                                                                    </v>
          </cell>
        </row>
        <row r="577">
          <cell r="I577">
            <v>82420</v>
          </cell>
          <cell r="J577" t="str">
            <v xml:space="preserve">Klausurarbeit oder mündliche Prüfungsleistung Entwurf und Betrieb virtueller Mobilitätssysteme                                                                                                                                                                </v>
          </cell>
        </row>
        <row r="578">
          <cell r="I578">
            <v>82610</v>
          </cell>
          <cell r="J578" t="str">
            <v xml:space="preserve">Klausurarbeit oder mündliche Prüfungsleistung Theorie und Technik der Informationssysteme                                                                                                                                                                     </v>
          </cell>
        </row>
        <row r="579">
          <cell r="I579">
            <v>82810</v>
          </cell>
          <cell r="J579" t="str">
            <v xml:space="preserve">Klausurarbeit oder mündliche Prüfungsleistung Fahrzeugkommunikation und Ortung                                                                                                                                                                                </v>
          </cell>
        </row>
        <row r="580">
          <cell r="I580">
            <v>83001</v>
          </cell>
          <cell r="J580" t="str">
            <v xml:space="preserve">Leistungsnachweis Grundlagen des Technology Assessment (Referat)                                                                                                                                                                                              </v>
          </cell>
        </row>
        <row r="581">
          <cell r="I581">
            <v>83010</v>
          </cell>
          <cell r="J581" t="str">
            <v xml:space="preserve">Mündliche Prüfungsleistung Grundlagen des Technology Assessment                                                                                                                                                                                               </v>
          </cell>
        </row>
        <row r="582">
          <cell r="I582">
            <v>83210</v>
          </cell>
          <cell r="J582" t="str">
            <v xml:space="preserve">Klausurarbeit Verkehrs- und Telekommunikationsrecht                                                                                                                                                                                                           </v>
          </cell>
        </row>
        <row r="583">
          <cell r="I583">
            <v>83230</v>
          </cell>
          <cell r="J583" t="str">
            <v xml:space="preserve">Projektarbeit Verkehrs- und Telekommunikationsrecht                                                                                                                                                                                                           </v>
          </cell>
        </row>
        <row r="584">
          <cell r="I584">
            <v>85010</v>
          </cell>
          <cell r="J584" t="str">
            <v xml:space="preserve">Hausarbeit mit Präsentation/Diskussion Grundlagen selbständigen wissenschaftlichen Arbeitens (Verkehrstelematik)                                                                                                                                              </v>
          </cell>
        </row>
        <row r="585">
          <cell r="I585">
            <v>85210</v>
          </cell>
          <cell r="J585" t="str">
            <v xml:space="preserve">Studienarbeit Komplexes wissenschaftliches Arbeiten (Verkehrstelematik)                                                                                                                                                                                       </v>
          </cell>
        </row>
        <row r="586">
          <cell r="I586">
            <v>85220</v>
          </cell>
          <cell r="J586" t="str">
            <v xml:space="preserve">Referat Komplexes wissenschaftliches Arbeiten (Verkehrstelematik)                                                                                                                                                                                             </v>
          </cell>
        </row>
        <row r="587">
          <cell r="I587">
            <v>61210</v>
          </cell>
          <cell r="J587" t="str">
            <v xml:space="preserve">Hausarbeit Angewandte Informatik                                                                                                                                                                                                                              </v>
          </cell>
        </row>
        <row r="588">
          <cell r="I588">
            <v>61220</v>
          </cell>
          <cell r="J588" t="str">
            <v xml:space="preserve">Klausurarbeit Angewandte Informatik                                                                                                                                                                                                                           </v>
          </cell>
        </row>
        <row r="589">
          <cell r="I589">
            <v>61410</v>
          </cell>
          <cell r="J589" t="str">
            <v xml:space="preserve">Mündliche Prüfungsleistung Grundlagen der Schienenfahrzeugtechnik                                                                                                                                                                                             </v>
          </cell>
        </row>
        <row r="590">
          <cell r="I590">
            <v>61610</v>
          </cell>
          <cell r="J590" t="str">
            <v xml:space="preserve">Hausarbeit Bau- und sicherungstechnischer Entwurf von Bahnanlagen                                                                                                                                                                                             </v>
          </cell>
        </row>
        <row r="591">
          <cell r="I591">
            <v>61630</v>
          </cell>
          <cell r="J591" t="str">
            <v xml:space="preserve">Klausurarbeit Bau- und sicherungstechnischer Entwurf von Bahnanlagen                                                                                                                                                                                          </v>
          </cell>
        </row>
        <row r="592">
          <cell r="I592">
            <v>170320</v>
          </cell>
          <cell r="J592" t="str">
            <v xml:space="preserve">Hausarbeit Bahnbau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93">
          <cell r="I593">
            <v>170330</v>
          </cell>
          <cell r="J593" t="str">
            <v xml:space="preserve">Klausurarbeit oder mündliche Prüfungsleistung Bahnbau                                                                                                                                                                                                         </v>
          </cell>
        </row>
        <row r="594">
          <cell r="I594">
            <v>63010</v>
          </cell>
          <cell r="J594" t="str">
            <v xml:space="preserve">Hausarbeit Spezielle Fragen der Infrastruktur von Bahnsystemen                                                                                                                                                                                                </v>
          </cell>
        </row>
        <row r="595">
          <cell r="I595">
            <v>63030</v>
          </cell>
          <cell r="J595" t="str">
            <v xml:space="preserve">Klausurarbeit Spezielle Fragen der Infrastruktur von Bahnsystemen                                                                                                                                                                                             </v>
          </cell>
        </row>
        <row r="596">
          <cell r="I596">
            <v>63110</v>
          </cell>
          <cell r="J596" t="str">
            <v xml:space="preserve">Mündliche Prüfungsleistung oder Klausurarbeit Betriebsführung im Öffentlichen Stadt- und Regionalverkehr                                                                                                                                                      </v>
          </cell>
        </row>
        <row r="597">
          <cell r="I597">
            <v>63210</v>
          </cell>
          <cell r="J597" t="str">
            <v xml:space="preserve">Mündliche Prüfungsleistung oder Klausurarbeit Modellierung und Simulation von Bahnbetriebsprozessen                                                                                                                                                           </v>
          </cell>
        </row>
        <row r="598">
          <cell r="I598">
            <v>63410</v>
          </cell>
          <cell r="J598" t="str">
            <v xml:space="preserve">Klausurarbeit Architekturen der Schienenverkehrstelematik                                                                                                                                                                                                     </v>
          </cell>
        </row>
        <row r="599">
          <cell r="I599">
            <v>63420</v>
          </cell>
          <cell r="J599" t="str">
            <v xml:space="preserve">Belegarbeit oder Klausurarbeit Architekturen der Schienenverkehrstelematik                                                                                                                                                                                    </v>
          </cell>
        </row>
        <row r="600">
          <cell r="I600">
            <v>190811</v>
          </cell>
          <cell r="J600" t="str">
            <v xml:space="preserve">Hausarbeit 1 CAD-Systeme, Anwendung bei Planung, Entwurf und Bau von Bahnen                                                                                                                                                                                   </v>
          </cell>
        </row>
        <row r="601">
          <cell r="I601">
            <v>190820</v>
          </cell>
          <cell r="J601" t="str">
            <v xml:space="preserve">Hausarbeit 2 CAD-Systeme, Anwendung bei Planung, Entwurf und Bau von Bahnen                                                                                                                                                                                   </v>
          </cell>
        </row>
        <row r="602">
          <cell r="I602">
            <v>63810</v>
          </cell>
          <cell r="J602" t="str">
            <v xml:space="preserve">Klausurarbeit Stellwerkstechniken und Bahnübergangssicherung                                                                                                                                                                                                  </v>
          </cell>
        </row>
        <row r="603">
          <cell r="I603">
            <v>67610</v>
          </cell>
          <cell r="J603" t="str">
            <v xml:space="preserve">Klausurarbeit Planen, Bauen und Betreiben von Nahverkehrsbahnen, ausgewählte Kapitel                                                                                                                                                                          </v>
          </cell>
        </row>
        <row r="604">
          <cell r="I604">
            <v>69210</v>
          </cell>
          <cell r="J604" t="str">
            <v xml:space="preserve">Mündliche Prüfungsleistung Schienenfahrzeugtechnik Vertiefung                                                                                                                                                                                                 </v>
          </cell>
        </row>
        <row r="605">
          <cell r="I605">
            <v>64410</v>
          </cell>
          <cell r="J605" t="str">
            <v xml:space="preserve">Klausurarbeit Komponenten und Systeme der Sicherungstechnik                                                                                                                                                                                                   </v>
          </cell>
        </row>
        <row r="606">
          <cell r="I606">
            <v>64420</v>
          </cell>
          <cell r="J606" t="str">
            <v xml:space="preserve">Laborpraktikum Komponenten und Systeme der Sicherungstechnik                                                                                                                                                                                                  </v>
          </cell>
        </row>
        <row r="607">
          <cell r="I607">
            <v>64610</v>
          </cell>
          <cell r="J607" t="str">
            <v xml:space="preserve">Hausarbeit (mit Präsentation/Diskussion) Digital Rail Summer School (DRSS)                                                                                                                                                                                    </v>
          </cell>
        </row>
        <row r="608">
          <cell r="I608">
            <v>64510</v>
          </cell>
          <cell r="J608" t="str">
            <v xml:space="preserve">Klausurarbeit Zugbeeinflussungs- und Fahrwegsicherungssysteme                                                                                                                                                                                                 </v>
          </cell>
        </row>
        <row r="609">
          <cell r="I609">
            <v>64520</v>
          </cell>
          <cell r="J609" t="str">
            <v xml:space="preserve">Leistungsnachweis Zugbeeinflussungs- und Fahrwegsicherungssysteme (Laborpraktikum)                                                                                                                                                                            </v>
          </cell>
        </row>
        <row r="610">
          <cell r="I610">
            <v>64710</v>
          </cell>
          <cell r="J610" t="str">
            <v xml:space="preserve">Klausurarbeit Bauen im Eisenbahnbetrieb                                                                                                                                                                                                                       </v>
          </cell>
        </row>
        <row r="611">
          <cell r="I611">
            <v>66603</v>
          </cell>
          <cell r="J611" t="str">
            <v xml:space="preserve">Leistungsnachweis Schienenfahrzeugtechnik (mündliche Leistungskontrolle oder Klausurarbeit)                                                                                                                                                                   </v>
          </cell>
        </row>
        <row r="612">
          <cell r="I612">
            <v>66630</v>
          </cell>
          <cell r="J612" t="str">
            <v xml:space="preserve">Mündliche Prüfungsleistung Schienenfahrzeugtechnik                                                                                                                                                                                                            </v>
          </cell>
        </row>
        <row r="613">
          <cell r="I613">
            <v>68010</v>
          </cell>
          <cell r="J613" t="str">
            <v xml:space="preserve">Mündliche Prüfungsleistung oder Klausurarbeit Elektrische Nahverkehrssysteme                                                                                                                                                                                  </v>
          </cell>
        </row>
        <row r="614">
          <cell r="I614">
            <v>68210</v>
          </cell>
          <cell r="J614" t="str">
            <v xml:space="preserve">Mündliche Prüfungsleistung oder Klausurarbeit Unkonventionelle Bahnsysteme                                                                                                                                                                                    </v>
          </cell>
        </row>
        <row r="615">
          <cell r="I615">
            <v>68610</v>
          </cell>
          <cell r="J615" t="str">
            <v xml:space="preserve">Mündliche Prüfungsleistung oder Klausurarbeit Simulationssysteme                                                                                                                                                                                              </v>
          </cell>
        </row>
        <row r="616">
          <cell r="I616">
            <v>68410</v>
          </cell>
          <cell r="J616" t="str">
            <v xml:space="preserve">Mündliche Prüfungsleistung oder Klausurarbeit Fahrleitungen                                                                                                                                                                                                   </v>
          </cell>
        </row>
        <row r="617">
          <cell r="I617">
            <v>68810</v>
          </cell>
          <cell r="J617" t="str">
            <v xml:space="preserve">Mündliche Prüfungsleistung oder Klausurarbeit Fahrmotore                                                                                                                                                                                                      </v>
          </cell>
        </row>
        <row r="618">
          <cell r="I618">
            <v>69010</v>
          </cell>
          <cell r="J618" t="str">
            <v xml:space="preserve">Mündliche Prüfungsleistung oder Klausurarbeit Umrichter- und Leitsysteme in der Bahntechnik                                                                                                                                                                   </v>
          </cell>
        </row>
        <row r="619">
          <cell r="I619">
            <v>67810</v>
          </cell>
          <cell r="J619" t="str">
            <v xml:space="preserve">Projektarbeit Management von Projekten im Anlagenbau                                                                                                                                                                                                          </v>
          </cell>
        </row>
        <row r="620">
          <cell r="I620">
            <v>71610</v>
          </cell>
          <cell r="J620" t="str">
            <v xml:space="preserve">Klausurarbeit Verkehrsökologie I                                                                                                                                                                                                                              </v>
          </cell>
        </row>
        <row r="621">
          <cell r="I621">
            <v>71630</v>
          </cell>
          <cell r="J621" t="str">
            <v xml:space="preserve">Projektarbeit Verkehrsökologie                                                                                                                                                                                                                                </v>
          </cell>
        </row>
        <row r="622">
          <cell r="I622">
            <v>72610</v>
          </cell>
          <cell r="J622" t="str">
            <v xml:space="preserve">Klausurarbeit Betriebsprozesse und Betriebsplanung im Öffentlichen Personenverkehr                                                                                                                                                                            </v>
          </cell>
        </row>
        <row r="623">
          <cell r="I623">
            <v>72820</v>
          </cell>
          <cell r="J623" t="str">
            <v xml:space="preserve">Klausurarbeit Nutzen-Kosten-Analyse/Bewertung                                                                                                                                                                                                                 </v>
          </cell>
        </row>
        <row r="624">
          <cell r="I624">
            <v>72830</v>
          </cell>
          <cell r="J624" t="str">
            <v xml:space="preserve">Klausurarbeit Verkehrs- und Planungsrecht                                                                                                                                                                                                                     </v>
          </cell>
        </row>
        <row r="625">
          <cell r="I625">
            <v>74610</v>
          </cell>
          <cell r="J625" t="str">
            <v xml:space="preserve">Hausarbeit Planungs- und Entwurfsprojekt Bahnanlagen                                                                                                                                                                                                          </v>
          </cell>
        </row>
        <row r="626">
          <cell r="I626">
            <v>74620</v>
          </cell>
          <cell r="J626" t="str">
            <v xml:space="preserve">Mündliche Prüfungsleistung Planungs- und Entwurfsprojekt Bahnanlagen                                                                                                                                                                                          </v>
          </cell>
        </row>
        <row r="627">
          <cell r="I627">
            <v>73020</v>
          </cell>
          <cell r="J627" t="str">
            <v xml:space="preserve">Klausurarbeit Optische Wahrnehmung und Lichttechnik                                                                                                                                                                                                           </v>
          </cell>
        </row>
        <row r="628">
          <cell r="I628">
            <v>73030</v>
          </cell>
          <cell r="J628" t="str">
            <v xml:space="preserve">Seminararbeit (mit Präsentation/Diskussion) Optische Wahrnehmung und Lichttechnik                                                                                                                                                                             </v>
          </cell>
        </row>
        <row r="629">
          <cell r="I629">
            <v>73210</v>
          </cell>
          <cell r="J629" t="str">
            <v xml:space="preserve">Klausurarbeit Verkehrspsychologie                                                                                                                                                                                                                             </v>
          </cell>
        </row>
        <row r="630">
          <cell r="I630">
            <v>73230</v>
          </cell>
          <cell r="J630" t="str">
            <v xml:space="preserve">Seminararbeit (mit Präsentation/Diskussion) Verkehrspsychologie                                                                                                                                                                                               </v>
          </cell>
        </row>
        <row r="631">
          <cell r="I631">
            <v>73810</v>
          </cell>
          <cell r="J631" t="str">
            <v xml:space="preserve">Mündliche Prüfungsleistung oder Klausurarbeit Betriebssteuerung und -management im Öffentlichen Verkehr                                                                                                                                                       </v>
          </cell>
        </row>
        <row r="632">
          <cell r="I632">
            <v>74020</v>
          </cell>
          <cell r="J632" t="str">
            <v xml:space="preserve">Klausurarbeit Verkehrsraumgestaltung                                                                                                                                                                                                                          </v>
          </cell>
        </row>
        <row r="633">
          <cell r="I633">
            <v>74020</v>
          </cell>
          <cell r="J633" t="str">
            <v xml:space="preserve">Klausurarbeit Verkehrsraumgestaltung                                                                                                                                                                                                                          </v>
          </cell>
        </row>
        <row r="634">
          <cell r="I634">
            <v>74030</v>
          </cell>
          <cell r="J634" t="str">
            <v xml:space="preserve">Projektarbeit mit Präsentation Verkehrsraumgestaltung                                                                                                                                                                                                         </v>
          </cell>
        </row>
        <row r="635">
          <cell r="I635">
            <v>74030</v>
          </cell>
          <cell r="J635" t="str">
            <v xml:space="preserve">Projektarbeit mit Präsentation Verkehrsraumgestaltung                                                                                                                                                                                                         </v>
          </cell>
        </row>
        <row r="636">
          <cell r="I636">
            <v>170510</v>
          </cell>
          <cell r="J636" t="str">
            <v xml:space="preserve">Hausarbeit (mit Präsentation/Diskussion) Verfahren der Verkehrsökologie                                                                                                                                                                                       </v>
          </cell>
        </row>
        <row r="637">
          <cell r="I637">
            <v>73610</v>
          </cell>
          <cell r="J637" t="str">
            <v xml:space="preserve">Seminararbeit mit Präsentation Modelle der Verkehrsökologie                                                                                                                                                                                                   </v>
          </cell>
        </row>
        <row r="638">
          <cell r="I638">
            <v>74220</v>
          </cell>
          <cell r="J638" t="str">
            <v xml:space="preserve">Hausarbeit Straßenentwurf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39">
          <cell r="I639">
            <v>74301</v>
          </cell>
          <cell r="J639" t="str">
            <v xml:space="preserve">Leistungsnachweis Straßenentwurf (Übungsaufgabe)                                                                                                                                                                                                              </v>
          </cell>
        </row>
        <row r="640">
          <cell r="I640">
            <v>74310</v>
          </cell>
          <cell r="J640" t="str">
            <v xml:space="preserve">Klausurarbeit Straßenentwurf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41">
          <cell r="I641">
            <v>74320</v>
          </cell>
          <cell r="J641" t="str">
            <v xml:space="preserve">Praktikum Straßenentwurf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42">
          <cell r="I642">
            <v>74410</v>
          </cell>
          <cell r="J642" t="str">
            <v xml:space="preserve">Hausarbeit Datenverarbeitungssysteme in der Verkehrsplanung                                                                                                                                                                                                   </v>
          </cell>
        </row>
        <row r="643">
          <cell r="I643">
            <v>74420</v>
          </cell>
          <cell r="J643" t="str">
            <v xml:space="preserve">Mündliche Prüfungsleistung Datenverarbeitungssysteme in der Verkehrsplanung                                                                                                                                                                                   </v>
          </cell>
        </row>
        <row r="644">
          <cell r="I644">
            <v>86010</v>
          </cell>
          <cell r="J644" t="str">
            <v xml:space="preserve">Projektarbeit Stadt-Verkehrstechnik-Werkstatt                                                                                                                                                                                                                 </v>
          </cell>
        </row>
        <row r="645">
          <cell r="I645">
            <v>86210</v>
          </cell>
          <cell r="J645" t="str">
            <v xml:space="preserve">Klausurarbeit Grundlagen der Verbrennungsmotoren                                                                                                                                                                                                              </v>
          </cell>
        </row>
        <row r="646">
          <cell r="I646">
            <v>86410</v>
          </cell>
          <cell r="J646" t="str">
            <v xml:space="preserve">Klausurarbeit Infrastrukturpolitik                                                                                                                                                                                                                            </v>
          </cell>
        </row>
        <row r="647">
          <cell r="I647">
            <v>86420</v>
          </cell>
          <cell r="J647" t="str">
            <v xml:space="preserve">Klausurarbeit Institutionelle und wirtschaftstheoretische Grundlagen der Verkehrspolitik                                                                                                                                                                      </v>
          </cell>
        </row>
        <row r="648">
          <cell r="I648">
            <v>86510</v>
          </cell>
          <cell r="J648" t="str">
            <v xml:space="preserve">Klausurarbeit Verkehrsinfrastrukturpolitik                                                                                                                                                                                                                    </v>
          </cell>
        </row>
        <row r="649">
          <cell r="I649">
            <v>86810</v>
          </cell>
          <cell r="J649" t="str">
            <v xml:space="preserve">Klausurarbeit Grundlagen Staat und Markt im Verkehr                                                                                                                                                                                                           </v>
          </cell>
        </row>
        <row r="650">
          <cell r="I650">
            <v>74510</v>
          </cell>
          <cell r="J650" t="str">
            <v xml:space="preserve">Hausarbeit Grundlagen der Geoinformatik                                                                                                                                                                                                                       </v>
          </cell>
        </row>
        <row r="651">
          <cell r="I651">
            <v>74520</v>
          </cell>
          <cell r="J651" t="str">
            <v xml:space="preserve">Klausurarbeit Grundlagen der Geoinformatik                                                                                                                                                                                                                    </v>
          </cell>
        </row>
        <row r="652">
          <cell r="I652">
            <v>74530</v>
          </cell>
          <cell r="J652" t="str">
            <v xml:space="preserve">Projektarbeit Grundlagen der Geoinformatik                                                                                                                                                                                                                    </v>
          </cell>
        </row>
        <row r="653">
          <cell r="I653">
            <v>87010</v>
          </cell>
          <cell r="J653" t="str">
            <v xml:space="preserve">Klausurarbeit Vertiefung Staat und Markt im Verkehr (Verkehrsinfrastrukturpolitik)                                                                                                                                                                            </v>
          </cell>
        </row>
        <row r="654">
          <cell r="I654">
            <v>73710</v>
          </cell>
          <cell r="J654" t="str">
            <v xml:space="preserve">Hausarbeit 1 (mit Präsentation/Diskussion) Verkehrsökologisches Forschungsseminar "Erhebungsmethoden im Radverkehr"                                                                                                                                           </v>
          </cell>
        </row>
        <row r="655">
          <cell r="I655">
            <v>73720</v>
          </cell>
          <cell r="J655" t="str">
            <v xml:space="preserve">Hausarbeit 2 (mit Präsentation/Diskussion) Verkehrsökologisches Forschungsseminar "Erhebungsmethoden im Radverkehr"                                                                                                                                           </v>
          </cell>
        </row>
        <row r="656">
          <cell r="I656">
            <v>73910</v>
          </cell>
          <cell r="J656" t="str">
            <v xml:space="preserve">Hausarbeit (mit Präsentation/Diskussion) Verkehrsökologisches Forschungsseminar "Erhebungsmethoden im Radverkehr"                                                                                                                                             </v>
          </cell>
        </row>
        <row r="657">
          <cell r="I657">
            <v>73110</v>
          </cell>
          <cell r="J657" t="str">
            <v xml:space="preserve">Mündliche Prüfungsleistung Building Information Modeling im Verkehrswesen                                                                                                                                                                                     </v>
          </cell>
        </row>
        <row r="658">
          <cell r="I658">
            <v>87210</v>
          </cell>
          <cell r="J658" t="str">
            <v xml:space="preserve">Klausurarbeit Antriebssysteme mit Verbrennungsmotoren                                                                                                                                                                                                         </v>
          </cell>
        </row>
        <row r="659">
          <cell r="I659">
            <v>74710</v>
          </cell>
          <cell r="J659" t="str">
            <v xml:space="preserve">Projektarbeit Aktuelle Themen der Modellierung und Simulation in der Verkehrs- und Raumplanung                                                                                                                                                                </v>
          </cell>
        </row>
        <row r="660">
          <cell r="I660">
            <v>86610</v>
          </cell>
          <cell r="J660" t="str">
            <v xml:space="preserve">Projektarbeit Choice Paradigms and their Mathematical Representation                                                                                                                                                                                          </v>
          </cell>
        </row>
        <row r="661">
          <cell r="I661">
            <v>86620</v>
          </cell>
          <cell r="J661" t="str">
            <v xml:space="preserve">Mündliche Prüfungsleistung Choice Paradigms and their Mathematical Representation                                                                                                                                                                             </v>
          </cell>
        </row>
        <row r="662">
          <cell r="I662">
            <v>76210</v>
          </cell>
          <cell r="J662" t="str">
            <v xml:space="preserve">Klausurarbeit Logistik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63">
          <cell r="I663">
            <v>77020</v>
          </cell>
          <cell r="J663" t="str">
            <v xml:space="preserve">Klausurarbeit Kosten-Nutzen-Bewertung                                                                                                                                                                                                                         </v>
          </cell>
        </row>
        <row r="664">
          <cell r="I664">
            <v>77030</v>
          </cell>
          <cell r="J664" t="str">
            <v xml:space="preserve">Klausurarbeit Rechtliche Aspekte des Verkehrs                                                                                                                                                                                                                 </v>
          </cell>
        </row>
        <row r="665">
          <cell r="I665">
            <v>77402</v>
          </cell>
          <cell r="J665" t="str">
            <v xml:space="preserve">Leistungsnachweis Marktorientierte Leistungserstellung im Schienengüter- und Personenverkehr (Projektaufgabe)                                                                                                                                                 </v>
          </cell>
        </row>
        <row r="666">
          <cell r="I666">
            <v>77410</v>
          </cell>
          <cell r="J666" t="str">
            <v xml:space="preserve">Mündliche Prüfungsleistung Marktorientierte Leistungserstellung im Schienengüter- und Personenverkehr                                                                                                                                                         </v>
          </cell>
        </row>
        <row r="667">
          <cell r="I667">
            <v>79110</v>
          </cell>
          <cell r="J667" t="str">
            <v xml:space="preserve">Klausurarbeit oder mündliche Prüfungsleistung Einsatz der Schienenfahrzeuge                                                                                                                                                                                   </v>
          </cell>
        </row>
        <row r="668">
          <cell r="I668">
            <v>79220</v>
          </cell>
          <cell r="J668" t="str">
            <v xml:space="preserve">Klausurarbeit Planung und Entwurf von Bahnanlagen                                                                                                                                                                                                             </v>
          </cell>
        </row>
        <row r="669">
          <cell r="I669">
            <v>79310</v>
          </cell>
          <cell r="J669" t="str">
            <v xml:space="preserve">Hausarbeit Planung von Bahnanlagen                                                                                                                                                                                                                            </v>
          </cell>
        </row>
        <row r="670">
          <cell r="I670">
            <v>190230</v>
          </cell>
          <cell r="J670" t="str">
            <v xml:space="preserve">Mündliche Prüfungsleistung Planung von Bahnanlagen                                                                                                                                                                                                            </v>
          </cell>
        </row>
        <row r="671">
          <cell r="I671">
            <v>79420</v>
          </cell>
          <cell r="J671" t="str">
            <v xml:space="preserve">Mündliche Prüfungsleistung Verfahren der Straßenverkehrstechnik                                                                                                                                                                                               </v>
          </cell>
        </row>
        <row r="672">
          <cell r="I672">
            <v>120630</v>
          </cell>
          <cell r="J672" t="str">
            <v xml:space="preserve">Klausurarbeit Multivariate Verkehrsstatistik                                                                                                                                                                                                                  </v>
          </cell>
        </row>
        <row r="673">
          <cell r="I673">
            <v>120641</v>
          </cell>
          <cell r="J673" t="str">
            <v xml:space="preserve">Referat Multivariate Verkehrsstatistik                                                                                                                                                                                                                        </v>
          </cell>
        </row>
        <row r="674">
          <cell r="I674">
            <v>78910</v>
          </cell>
          <cell r="J674" t="str">
            <v xml:space="preserve">Klausurarbeit Umschlag- und Lagersysteme                                                                                                                                                                                                                      </v>
          </cell>
        </row>
        <row r="675">
          <cell r="I675">
            <v>79510</v>
          </cell>
          <cell r="J675" t="str">
            <v xml:space="preserve">Klausurarbeit Lager- und Kommissioniersysteme                                                                                                                                                                                                                 </v>
          </cell>
        </row>
        <row r="676">
          <cell r="I676">
            <v>79810</v>
          </cell>
          <cell r="J676" t="str">
            <v xml:space="preserve">Hausarbeit (mit Präsentation/Diskussion) Aktuelle Aspekte der Optimierung von Verkehrs- und Logistikprozessen                                                                                                                                                 </v>
          </cell>
        </row>
        <row r="677">
          <cell r="I677">
            <v>79001</v>
          </cell>
          <cell r="J677" t="str">
            <v xml:space="preserve">Leistungsnachweis Planung von logistischen Betrieben (Übungsaufgabe)                                                                                                                                                                                          </v>
          </cell>
        </row>
        <row r="678">
          <cell r="I678">
            <v>79030</v>
          </cell>
          <cell r="J678" t="str">
            <v xml:space="preserve">Klausurarbeit 1 Planung von logistischen Betrieben                                                                                                                                                                                                            </v>
          </cell>
        </row>
        <row r="679">
          <cell r="I679">
            <v>79040</v>
          </cell>
          <cell r="J679" t="str">
            <v xml:space="preserve">Klausurarbeit 2 Planung von logistischen Betrieben                                                                                                                                                                                                            </v>
          </cell>
        </row>
        <row r="680">
          <cell r="I680">
            <v>79910</v>
          </cell>
          <cell r="J680" t="str">
            <v xml:space="preserve">Klausurarbeit Safety und Airline Management                                                                                                                                                                                                                   </v>
          </cell>
        </row>
        <row r="681">
          <cell r="I681">
            <v>75102</v>
          </cell>
          <cell r="J681" t="str">
            <v xml:space="preserve">Leistungsnachweis Terminal Operations (Übungsaufgabe)                                                                                                                                                                                                         </v>
          </cell>
        </row>
        <row r="682">
          <cell r="I682">
            <v>75110</v>
          </cell>
          <cell r="J682" t="str">
            <v xml:space="preserve">Klausurarbeit Terminal Operations                                                                                                                                                                                                                             </v>
          </cell>
        </row>
        <row r="683">
          <cell r="I683">
            <v>75210</v>
          </cell>
          <cell r="J683" t="str">
            <v xml:space="preserve">Klausurarbeit Flugzeugtriebwerke                                                                                                                                                                                                                              </v>
          </cell>
        </row>
        <row r="684">
          <cell r="I684">
            <v>75510</v>
          </cell>
          <cell r="J684" t="str">
            <v xml:space="preserve">Mündliche Prüfungsleistung oder Klausurarbeit Hubschrauber-Technologie (Helicopter Technology)                                                                                                                                                                </v>
          </cell>
        </row>
        <row r="685">
          <cell r="I685">
            <v>75710</v>
          </cell>
          <cell r="J685" t="str">
            <v xml:space="preserve">Mündliche Prüfungsleistung Ressourceneinsatzplanung                                                                                                                                                                                                           </v>
          </cell>
        </row>
        <row r="686">
          <cell r="I686">
            <v>75810</v>
          </cell>
          <cell r="J686" t="str">
            <v xml:space="preserve">Hausarbeit mit Präsentation/Diskussion Ressourcenmanagement                                                                                                                                                                                                   </v>
          </cell>
        </row>
        <row r="687">
          <cell r="I687">
            <v>75910</v>
          </cell>
          <cell r="J687" t="str">
            <v xml:space="preserve">Klausurarbeit Verkehrsmanagement im Öffentlichen Verkehr                                                                                                                                                                                                      </v>
          </cell>
        </row>
        <row r="688">
          <cell r="I688">
            <v>73410</v>
          </cell>
          <cell r="J688" t="str">
            <v xml:space="preserve">Hausarbeit (mit Präsentation/Diskussion) Grundlegendes Forschungsseminar in komplexer Dynamik (Basic Research Lab Course in Complex Dynamics)                                                                                                                 </v>
          </cell>
        </row>
        <row r="689">
          <cell r="I689">
            <v>73510</v>
          </cell>
          <cell r="J689" t="str">
            <v xml:space="preserve">Hausarbeit (mit Präsentation/Diskussion) Fortgeschrittenes Forschungsseminar in komplexer Dynamik (Advanced Research Lab Course in Complex Dynamics)                                                                                                          </v>
          </cell>
        </row>
        <row r="690">
          <cell r="I690">
            <v>175530</v>
          </cell>
          <cell r="J690" t="str">
            <v xml:space="preserve">Hausarbeit mit Präsentation oder Klausurarbeit Spezielle Kapitel der Schienenverkehrstelematik, Modellbildung und Simulation                                                                                                                                  </v>
          </cell>
        </row>
        <row r="691">
          <cell r="I691">
            <v>83410</v>
          </cell>
          <cell r="J691" t="str">
            <v xml:space="preserve">Hausarbeit mit Präsentation Projekt Verkehrstelematik                                                                                                                                                                                                         </v>
          </cell>
        </row>
        <row r="692">
          <cell r="I692">
            <v>83610</v>
          </cell>
          <cell r="J692" t="str">
            <v xml:space="preserve">Mündliche Prüfungsleistung Spezielle Probleme der Verkehrsprozessautomatisierung                                                                                                                                                                              </v>
          </cell>
        </row>
        <row r="693">
          <cell r="I693">
            <v>83810</v>
          </cell>
          <cell r="J693" t="str">
            <v xml:space="preserve">Laborpraktikum Bahnbetriebsprozesse und -betriebsplanung                                                                                                                                                                                                      </v>
          </cell>
        </row>
        <row r="694">
          <cell r="I694">
            <v>83820</v>
          </cell>
          <cell r="J694" t="str">
            <v xml:space="preserve">Klausurarbeit Bahnbetriebsprozesse und -betriebsplanung                                                                                                                                                                                                       </v>
          </cell>
        </row>
        <row r="695">
          <cell r="I695">
            <v>84010</v>
          </cell>
          <cell r="J695" t="str">
            <v xml:space="preserve">Praktikum Satellitenkommunikation und positionsbezogene Kommunikationssysteme                                                                                                                                                                                 </v>
          </cell>
        </row>
        <row r="696">
          <cell r="I696">
            <v>84020</v>
          </cell>
          <cell r="J696" t="str">
            <v xml:space="preserve">Klausurarbeit oder mündliche Prüfungsleistung Satellitenkommunikation und positionsbezogene Kommunikationssysteme                                                                                                                                             </v>
          </cell>
        </row>
        <row r="697">
          <cell r="I697">
            <v>84210</v>
          </cell>
          <cell r="J697" t="str">
            <v xml:space="preserve">Mündliche Prüfungsleistung Nachrichtenverkehrstheorie und Informationssicherung                                                                                                                                                                               </v>
          </cell>
        </row>
        <row r="698">
          <cell r="I698">
            <v>84410</v>
          </cell>
          <cell r="J698" t="str">
            <v xml:space="preserve">Mündliche Prüfungsleistung Spezielle Verkehrstelematik-Netze und -dienste                                                                                                                                                                                     </v>
          </cell>
        </row>
        <row r="699">
          <cell r="I699">
            <v>84610</v>
          </cell>
          <cell r="J699" t="str">
            <v xml:space="preserve">Klausurarbeit oder mündliche Prüfungsleistung Technik und Verfahren digitaler, adaptiver und intelligenter Systeme                                                                                                                                            </v>
          </cell>
        </row>
        <row r="700">
          <cell r="I700">
            <v>120620</v>
          </cell>
          <cell r="J700" t="str">
            <v xml:space="preserve">Klausurarbeit Verkehrsdynamik und -simulation                                                                                                                                                                                                                 </v>
          </cell>
        </row>
        <row r="701">
          <cell r="I701">
            <v>71003</v>
          </cell>
          <cell r="J701" t="str">
            <v xml:space="preserve">Leistungsnachweis Entwurf, Bau und Betrieb von Straßen (Leistungskontrolle)                                                                                                                                                                                   </v>
          </cell>
        </row>
        <row r="702">
          <cell r="I702">
            <v>71010</v>
          </cell>
          <cell r="J702" t="str">
            <v xml:space="preserve">Mündliche Prüfungsleistung Entwurf, Bau und Betrieb von Straßen                                                                                                                                                                                               </v>
          </cell>
        </row>
        <row r="703">
          <cell r="I703">
            <v>71020</v>
          </cell>
          <cell r="J703" t="str">
            <v xml:space="preserve">Hausarbeit Entwurf, Bau und Betrieb von Straßen                                                                                                                                                                                                               </v>
          </cell>
        </row>
        <row r="704">
          <cell r="I704">
            <v>71202</v>
          </cell>
          <cell r="J704" t="str">
            <v xml:space="preserve">Leistungsnachweis Straßenverkehrssicherheit (Übungsaufgabe)                                                                                                                                                                                                   </v>
          </cell>
        </row>
        <row r="705">
          <cell r="I705">
            <v>71210</v>
          </cell>
          <cell r="J705" t="str">
            <v xml:space="preserve">Klausurarbeit Straßenverkehrssicherheit                                                                                                                                                                                                                       </v>
          </cell>
        </row>
        <row r="706">
          <cell r="I706">
            <v>170203</v>
          </cell>
          <cell r="J706" t="str">
            <v xml:space="preserve">Leistungsnachweis Planung und Entwurf von Bahnanlagen (Übungsaufgabe)                                                                                                                                                                                         </v>
          </cell>
        </row>
        <row r="707">
          <cell r="I707">
            <v>170270</v>
          </cell>
          <cell r="J707" t="str">
            <v xml:space="preserve">Klausurarbeit Planung, Entwurf und Bau von Bahnanlagen                                                                                                                                                                                                        </v>
          </cell>
        </row>
        <row r="708">
          <cell r="I708">
            <v>71410</v>
          </cell>
          <cell r="J708" t="str">
            <v xml:space="preserve">Klausurarbeit Geodäsie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09">
          <cell r="I709">
            <v>71420</v>
          </cell>
          <cell r="J709" t="str">
            <v xml:space="preserve">Hausarbeit Geodäsie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10">
          <cell r="I710">
            <v>71610</v>
          </cell>
          <cell r="J710" t="str">
            <v xml:space="preserve">Klausurarbeit Verkehrsökologie I                                                                                                                                                                                                                              </v>
          </cell>
        </row>
        <row r="711">
          <cell r="I711">
            <v>71630</v>
          </cell>
          <cell r="J711" t="str">
            <v xml:space="preserve">Projektarbeit Verkehrsökologie                                                                                                                                                                                                                                </v>
          </cell>
        </row>
        <row r="712">
          <cell r="I712">
            <v>71802</v>
          </cell>
          <cell r="J712" t="str">
            <v xml:space="preserve">Leistungsnachweis Verkehrs- und Infrastrukturplanung und Städtebau (Projektaufgabe)                                                                                                                                                                           </v>
          </cell>
        </row>
        <row r="713">
          <cell r="I713">
            <v>71810</v>
          </cell>
          <cell r="J713" t="str">
            <v xml:space="preserve">Klausurarbeit Verkehrs- und Infrastrukturplanung und Städtebau                                                                                                                                                                                                </v>
          </cell>
        </row>
        <row r="714">
          <cell r="I714">
            <v>72010</v>
          </cell>
          <cell r="J714" t="str">
            <v xml:space="preserve">Hausarbeit Grundlagen der Straßenverkehrstechnik und der Theorie der Verkehrsplanung                                                                                                                                                                          </v>
          </cell>
        </row>
        <row r="715">
          <cell r="I715">
            <v>72020</v>
          </cell>
          <cell r="J715" t="str">
            <v xml:space="preserve">Klausurarbeit Grundlagen der Straßenverkehrstechnik und der Theorie der Verkehrsplanung                                                                                                                                                                       </v>
          </cell>
        </row>
        <row r="716">
          <cell r="I716">
            <v>72210</v>
          </cell>
          <cell r="J716" t="str">
            <v xml:space="preserve">Hausarbeit Verkehrsnachfragemodellierung                                                                                                                                                                                                                      </v>
          </cell>
        </row>
        <row r="717">
          <cell r="I717">
            <v>72220</v>
          </cell>
          <cell r="J717" t="str">
            <v xml:space="preserve">Mündliche Prüfungsleistung oder Klausurarbeit Verkehrsnachfragemodellierung                                                                                                                                                                                   </v>
          </cell>
        </row>
        <row r="718">
          <cell r="I718">
            <v>72402</v>
          </cell>
          <cell r="J718" t="str">
            <v xml:space="preserve">Leistungsnachweis Qualität und Sicherheit im Straßenverkehr (Projektaufgabe)                                                                                                                                                                                  </v>
          </cell>
        </row>
        <row r="719">
          <cell r="I719">
            <v>72410</v>
          </cell>
          <cell r="J719" t="str">
            <v xml:space="preserve">Mündliche Prüfungsleistung oder Klausurarbeit Qualität und Sicherheit im Straßenverkehr                                                                                                                                                                       </v>
          </cell>
        </row>
        <row r="720">
          <cell r="I720">
            <v>72420</v>
          </cell>
          <cell r="J720" t="str">
            <v xml:space="preserve">Praktikum Qualität und Sicherheit im Straßenverkehr                                                                                                                                                                                                           </v>
          </cell>
        </row>
        <row r="721">
          <cell r="I721">
            <v>72610</v>
          </cell>
          <cell r="J721" t="str">
            <v xml:space="preserve">Klausurarbeit Betriebsprozesse und Betriebsplanung im Öffentlichen Personenverkehr                                                                                                                                                                            </v>
          </cell>
        </row>
        <row r="722">
          <cell r="I722">
            <v>72820</v>
          </cell>
          <cell r="J722" t="str">
            <v xml:space="preserve">Klausurarbeit Nutzen-Kosten-Analyse/Bewertung                                                                                                                                                                                                                 </v>
          </cell>
        </row>
        <row r="723">
          <cell r="I723">
            <v>72830</v>
          </cell>
          <cell r="J723" t="str">
            <v xml:space="preserve">Klausurarbeit Verkehrs- und Planungsrecht                                                                                                                                                                                                                     </v>
          </cell>
        </row>
        <row r="724">
          <cell r="I724">
            <v>74810</v>
          </cell>
          <cell r="J724" t="str">
            <v xml:space="preserve">Hausarbeit mit Präsentation/Diskussion Grundlagen selbständigen wissenschaftlichen Arbeitens (Verkehrsplanung und Verkehrstechnik)                                                                                                                            </v>
          </cell>
        </row>
        <row r="725">
          <cell r="I725">
            <v>74910</v>
          </cell>
          <cell r="J725" t="str">
            <v xml:space="preserve">Studienarbeit Komplexes wissenschaftliches Arbeiten (Verkehrsplanung und Verkehrstechnik)                                                                                                                                                                     </v>
          </cell>
        </row>
        <row r="726">
          <cell r="I726">
            <v>74920</v>
          </cell>
          <cell r="J726" t="str">
            <v xml:space="preserve">Referat Komplexes wissenschaftliches Arbeiten (Verkehrsplanung und Verkehrstechnik)                                                                                                                                                                           </v>
          </cell>
        </row>
        <row r="727">
          <cell r="I727">
            <v>61210</v>
          </cell>
          <cell r="J727" t="str">
            <v xml:space="preserve">Hausarbeit Angewandte Informatik                                                                                                                                                                                                                              </v>
          </cell>
        </row>
        <row r="728">
          <cell r="I728">
            <v>61220</v>
          </cell>
          <cell r="J728" t="str">
            <v xml:space="preserve">Klausurarbeit Angewandte Informatik                                                                                                                                                                                                                           </v>
          </cell>
        </row>
        <row r="729">
          <cell r="I729">
            <v>61410</v>
          </cell>
          <cell r="J729" t="str">
            <v xml:space="preserve">Mündliche Prüfungsleistung Grundlagen der Schienenfahrzeugtechnik                                                                                                                                                                                             </v>
          </cell>
        </row>
        <row r="730">
          <cell r="I730">
            <v>61610</v>
          </cell>
          <cell r="J730" t="str">
            <v xml:space="preserve">Hausarbeit Bau- und sicherungstechnischer Entwurf von Bahnanlagen                                                                                                                                                                                             </v>
          </cell>
        </row>
        <row r="731">
          <cell r="I731">
            <v>61630</v>
          </cell>
          <cell r="J731" t="str">
            <v xml:space="preserve">Klausurarbeit Bau- und sicherungstechnischer Entwurf von Bahnanlagen                                                                                                                                                                                          </v>
          </cell>
        </row>
        <row r="732">
          <cell r="I732">
            <v>140630</v>
          </cell>
          <cell r="J732" t="str">
            <v xml:space="preserve">Klausurarbeit Bahnbetriebssicherung                                                                                                                                                                                                                           </v>
          </cell>
        </row>
        <row r="733">
          <cell r="I733">
            <v>170320</v>
          </cell>
          <cell r="J733" t="str">
            <v xml:space="preserve">Hausarbeit Bahnbau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4">
          <cell r="I734">
            <v>170330</v>
          </cell>
          <cell r="J734" t="str">
            <v xml:space="preserve">Klausurarbeit oder mündliche Prüfungsleistung Bahnbau                                                                                                                                                                                                         </v>
          </cell>
        </row>
        <row r="735">
          <cell r="I735">
            <v>63010</v>
          </cell>
          <cell r="J735" t="str">
            <v xml:space="preserve">Hausarbeit Spezielle Fragen der Infrastruktur von Bahnsystemen                                                                                                                                                                                                </v>
          </cell>
        </row>
        <row r="736">
          <cell r="I736">
            <v>63030</v>
          </cell>
          <cell r="J736" t="str">
            <v xml:space="preserve">Klausurarbeit Spezielle Fragen der Infrastruktur von Bahnsystemen                                                                                                                                                                                             </v>
          </cell>
        </row>
        <row r="737">
          <cell r="I737">
            <v>63110</v>
          </cell>
          <cell r="J737" t="str">
            <v xml:space="preserve">Mündliche Prüfungsleistung oder Klausurarbeit Betriebsführung im Öffentlichen Stadt- und Regionalverkehr                                                                                                                                                      </v>
          </cell>
        </row>
        <row r="738">
          <cell r="I738">
            <v>63210</v>
          </cell>
          <cell r="J738" t="str">
            <v xml:space="preserve">Mündliche Prüfungsleistung oder Klausurarbeit Modellierung und Simulation von Bahnbetriebsprozessen                                                                                                                                                           </v>
          </cell>
        </row>
        <row r="739">
          <cell r="I739">
            <v>63410</v>
          </cell>
          <cell r="J739" t="str">
            <v xml:space="preserve">Klausurarbeit Architekturen der Schienenverkehrstelematik                                                                                                                                                                                                     </v>
          </cell>
        </row>
        <row r="740">
          <cell r="I740">
            <v>63420</v>
          </cell>
          <cell r="J740" t="str">
            <v xml:space="preserve">Belegarbeit oder Klausurarbeit Architekturen der Schienenverkehrstelematik                                                                                                                                                                                    </v>
          </cell>
        </row>
        <row r="741">
          <cell r="I741">
            <v>63620</v>
          </cell>
          <cell r="J741" t="str">
            <v xml:space="preserve">Mündliche Prüfungsleistung Bahnsicherungs- und -leittechnik                                                                                                                                                                                                   </v>
          </cell>
        </row>
        <row r="742">
          <cell r="I742">
            <v>190811</v>
          </cell>
          <cell r="J742" t="str">
            <v xml:space="preserve">Hausarbeit 1 CAD-Systeme, Anwendung bei Planung, Entwurf und Bau von Bahnen                                                                                                                                                                                   </v>
          </cell>
        </row>
        <row r="743">
          <cell r="I743">
            <v>190820</v>
          </cell>
          <cell r="J743" t="str">
            <v xml:space="preserve">Hausarbeit 2 CAD-Systeme, Anwendung bei Planung, Entwurf und Bau von Bahnen                                                                                                                                                                                   </v>
          </cell>
        </row>
        <row r="744">
          <cell r="I744">
            <v>63810</v>
          </cell>
          <cell r="J744" t="str">
            <v xml:space="preserve">Klausurarbeit Stellwerkstechniken und Bahnübergangssicherung                                                                                                                                                                                                  </v>
          </cell>
        </row>
        <row r="745">
          <cell r="I745">
            <v>67610</v>
          </cell>
          <cell r="J745" t="str">
            <v xml:space="preserve">Klausurarbeit Planen, Bauen und Betreiben von Nahverkehrsbahnen, ausgewählte Kapitel                                                                                                                                                                          </v>
          </cell>
        </row>
        <row r="746">
          <cell r="I746">
            <v>69210</v>
          </cell>
          <cell r="J746" t="str">
            <v xml:space="preserve">Mündliche Prüfungsleistung Schienenfahrzeugtechnik Vertiefung                                                                                                                                                                                                 </v>
          </cell>
        </row>
        <row r="747">
          <cell r="I747">
            <v>64410</v>
          </cell>
          <cell r="J747" t="str">
            <v xml:space="preserve">Klausurarbeit Komponenten und Systeme der Sicherungstechnik                                                                                                                                                                                                   </v>
          </cell>
        </row>
        <row r="748">
          <cell r="I748">
            <v>64420</v>
          </cell>
          <cell r="J748" t="str">
            <v xml:space="preserve">Laborpraktikum Komponenten und Systeme der Sicherungstechnik                                                                                                                                                                                                  </v>
          </cell>
        </row>
        <row r="749">
          <cell r="I749">
            <v>64610</v>
          </cell>
          <cell r="J749" t="str">
            <v xml:space="preserve">Hausarbeit (mit Präsentation/Diskussion) Digital Rail Summer School (DRSS)                                                                                                                                                                                    </v>
          </cell>
        </row>
        <row r="750">
          <cell r="I750">
            <v>64510</v>
          </cell>
          <cell r="J750" t="str">
            <v xml:space="preserve">Klausurarbeit Zugbeeinflussungs- und Fahrwegsicherungssysteme                                                                                                                                                                                                 </v>
          </cell>
        </row>
        <row r="751">
          <cell r="I751">
            <v>64520</v>
          </cell>
          <cell r="J751" t="str">
            <v xml:space="preserve">Leistungsnachweis Zugbeeinflussungs- und Fahrwegsicherungssysteme (Laborpraktikum)                                                                                                                                                                            </v>
          </cell>
        </row>
        <row r="752">
          <cell r="I752">
            <v>64710</v>
          </cell>
          <cell r="J752" t="str">
            <v xml:space="preserve">Klausurarbeit Bauen im Eisenbahnbetrieb                                                                                                                                                                                                                       </v>
          </cell>
        </row>
        <row r="753">
          <cell r="I753">
            <v>66603</v>
          </cell>
          <cell r="J753" t="str">
            <v xml:space="preserve">Leistungsnachweis Schienenfahrzeugtechnik (mündliche Leistungskontrolle oder Klausurarbeit)                                                                                                                                                                   </v>
          </cell>
        </row>
        <row r="754">
          <cell r="I754">
            <v>66630</v>
          </cell>
          <cell r="J754" t="str">
            <v xml:space="preserve">Mündliche Prüfungsleistung Schienenfahrzeugtechnik                                                                                                                                                                                                            </v>
          </cell>
        </row>
        <row r="755">
          <cell r="I755">
            <v>68010</v>
          </cell>
          <cell r="J755" t="str">
            <v xml:space="preserve">Mündliche Prüfungsleistung oder Klausurarbeit Elektrische Nahverkehrssysteme                                                                                                                                                                                  </v>
          </cell>
        </row>
        <row r="756">
          <cell r="I756">
            <v>68210</v>
          </cell>
          <cell r="J756" t="str">
            <v xml:space="preserve">Mündliche Prüfungsleistung oder Klausurarbeit Unkonventionelle Bahnsysteme                                                                                                                                                                                    </v>
          </cell>
        </row>
        <row r="757">
          <cell r="I757">
            <v>68610</v>
          </cell>
          <cell r="J757" t="str">
            <v xml:space="preserve">Mündliche Prüfungsleistung oder Klausurarbeit Simulationssysteme                                                                                                                                                                                              </v>
          </cell>
        </row>
        <row r="758">
          <cell r="I758">
            <v>68410</v>
          </cell>
          <cell r="J758" t="str">
            <v xml:space="preserve">Mündliche Prüfungsleistung oder Klausurarbeit Fahrleitungen                                                                                                                                                                                                   </v>
          </cell>
        </row>
        <row r="759">
          <cell r="I759">
            <v>68810</v>
          </cell>
          <cell r="J759" t="str">
            <v xml:space="preserve">Mündliche Prüfungsleistung oder Klausurarbeit Fahrmotore                                                                                                                                                                                                      </v>
          </cell>
        </row>
        <row r="760">
          <cell r="I760">
            <v>69010</v>
          </cell>
          <cell r="J760" t="str">
            <v xml:space="preserve">Mündliche Prüfungsleistung oder Klausurarbeit Umrichter- und Leitsysteme in der Bahntechnik                                                                                                                                                                   </v>
          </cell>
        </row>
        <row r="761">
          <cell r="I761">
            <v>67810</v>
          </cell>
          <cell r="J761" t="str">
            <v xml:space="preserve">Projektarbeit Management von Projekten im Anlagenbau                                                                                                                                                                                                          </v>
          </cell>
        </row>
        <row r="762">
          <cell r="I762">
            <v>74610</v>
          </cell>
          <cell r="J762" t="str">
            <v xml:space="preserve">Hausarbeit Planungs- und Entwurfsprojekt Bahnanlagen                                                                                                                                                                                                          </v>
          </cell>
        </row>
        <row r="763">
          <cell r="I763">
            <v>74620</v>
          </cell>
          <cell r="J763" t="str">
            <v xml:space="preserve">Mündliche Prüfungsleistung Planungs- und Entwurfsprojekt Bahnanlagen                                                                                                                                                                                          </v>
          </cell>
        </row>
        <row r="764">
          <cell r="I764">
            <v>73020</v>
          </cell>
          <cell r="J764" t="str">
            <v xml:space="preserve">Klausurarbeit Optische Wahrnehmung und Lichttechnik                                                                                                                                                                                                           </v>
          </cell>
        </row>
        <row r="765">
          <cell r="I765">
            <v>73030</v>
          </cell>
          <cell r="J765" t="str">
            <v xml:space="preserve">Seminararbeit (mit Präsentation/Diskussion) Optische Wahrnehmung und Lichttechnik                                                                                                                                                                             </v>
          </cell>
        </row>
        <row r="766">
          <cell r="I766">
            <v>73210</v>
          </cell>
          <cell r="J766" t="str">
            <v xml:space="preserve">Klausurarbeit Verkehrspsychologie                                                                                                                                                                                                                             </v>
          </cell>
        </row>
        <row r="767">
          <cell r="I767">
            <v>73230</v>
          </cell>
          <cell r="J767" t="str">
            <v xml:space="preserve">Seminararbeit (mit Präsentation/Diskussion) Verkehrspsychologie                                                                                                                                                                                               </v>
          </cell>
        </row>
        <row r="768">
          <cell r="I768">
            <v>73810</v>
          </cell>
          <cell r="J768" t="str">
            <v xml:space="preserve">Mündliche Prüfungsleistung oder Klausurarbeit Betriebssteuerung und -management im Öffentlichen Verkehr                                                                                                                                                       </v>
          </cell>
        </row>
        <row r="769">
          <cell r="I769">
            <v>74020</v>
          </cell>
          <cell r="J769" t="str">
            <v xml:space="preserve">Klausurarbeit Verkehrsraumgestaltung                                                                                                                                                                                                                          </v>
          </cell>
        </row>
        <row r="770">
          <cell r="I770">
            <v>74020</v>
          </cell>
          <cell r="J770" t="str">
            <v xml:space="preserve">Klausurarbeit Verkehrsraumgestaltung                                                                                                                                                                                                                          </v>
          </cell>
        </row>
        <row r="771">
          <cell r="I771">
            <v>74030</v>
          </cell>
          <cell r="J771" t="str">
            <v xml:space="preserve">Projektarbeit mit Präsentation Verkehrsraumgestaltung                                                                                                                                                                                                         </v>
          </cell>
        </row>
        <row r="772">
          <cell r="I772">
            <v>74030</v>
          </cell>
          <cell r="J772" t="str">
            <v xml:space="preserve">Projektarbeit mit Präsentation Verkehrsraumgestaltung                                                                                                                                                                                                         </v>
          </cell>
        </row>
        <row r="773">
          <cell r="I773">
            <v>170510</v>
          </cell>
          <cell r="J773" t="str">
            <v xml:space="preserve">Hausarbeit (mit Präsentation/Diskussion) Verfahren der Verkehrsökologie                                                                                                                                                                                       </v>
          </cell>
        </row>
        <row r="774">
          <cell r="I774">
            <v>73610</v>
          </cell>
          <cell r="J774" t="str">
            <v xml:space="preserve">Seminararbeit mit Präsentation Modelle der Verkehrsökologie                                                                                                                                                                                                   </v>
          </cell>
        </row>
        <row r="775">
          <cell r="I775">
            <v>74220</v>
          </cell>
          <cell r="J775" t="str">
            <v xml:space="preserve">Hausarbeit Straßenentwurf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76">
          <cell r="I776">
            <v>74301</v>
          </cell>
          <cell r="J776" t="str">
            <v xml:space="preserve">Leistungsnachweis Straßenentwurf (Übungsaufgabe)                                                                                                                                                                                                              </v>
          </cell>
        </row>
        <row r="777">
          <cell r="I777">
            <v>74310</v>
          </cell>
          <cell r="J777" t="str">
            <v xml:space="preserve">Klausurarbeit Straßenentwurf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78">
          <cell r="I778">
            <v>74320</v>
          </cell>
          <cell r="J778" t="str">
            <v xml:space="preserve">Praktikum Straßenentwurf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79">
          <cell r="I779">
            <v>74410</v>
          </cell>
          <cell r="J779" t="str">
            <v xml:space="preserve">Hausarbeit Datenverarbeitungssysteme in der Verkehrsplanung                                                                                                                                                                                                   </v>
          </cell>
        </row>
        <row r="780">
          <cell r="I780">
            <v>74420</v>
          </cell>
          <cell r="J780" t="str">
            <v xml:space="preserve">Mündliche Prüfungsleistung Datenverarbeitungssysteme in der Verkehrsplanung                                                                                                                                                                                   </v>
          </cell>
        </row>
        <row r="781">
          <cell r="I781">
            <v>86010</v>
          </cell>
          <cell r="J781" t="str">
            <v xml:space="preserve">Projektarbeit Stadt-Verkehrstechnik-Werkstatt                                                                                                                                                                                                                 </v>
          </cell>
        </row>
        <row r="782">
          <cell r="I782">
            <v>86210</v>
          </cell>
          <cell r="J782" t="str">
            <v xml:space="preserve">Klausurarbeit Grundlagen der Verbrennungsmotoren                                                                                                                                                                                                              </v>
          </cell>
        </row>
        <row r="783">
          <cell r="I783">
            <v>86410</v>
          </cell>
          <cell r="J783" t="str">
            <v xml:space="preserve">Klausurarbeit Infrastrukturpolitik                                                                                                                                                                                                                            </v>
          </cell>
        </row>
        <row r="784">
          <cell r="I784">
            <v>86420</v>
          </cell>
          <cell r="J784" t="str">
            <v xml:space="preserve">Klausurarbeit Institutionelle und wirtschaftstheoretische Grundlagen der Verkehrspolitik                                                                                                                                                                      </v>
          </cell>
        </row>
        <row r="785">
          <cell r="I785">
            <v>86510</v>
          </cell>
          <cell r="J785" t="str">
            <v xml:space="preserve">Klausurarbeit Verkehrsinfrastrukturpolitik                                                                                                                                                                                                                    </v>
          </cell>
        </row>
        <row r="786">
          <cell r="I786">
            <v>86810</v>
          </cell>
          <cell r="J786" t="str">
            <v xml:space="preserve">Klausurarbeit Grundlagen Staat und Markt im Verkehr                                                                                                                                                                                                           </v>
          </cell>
        </row>
        <row r="787">
          <cell r="I787">
            <v>74510</v>
          </cell>
          <cell r="J787" t="str">
            <v xml:space="preserve">Hausarbeit Grundlagen der Geoinformatik                                                                                                                                                                                                                       </v>
          </cell>
        </row>
        <row r="788">
          <cell r="I788">
            <v>74520</v>
          </cell>
          <cell r="J788" t="str">
            <v xml:space="preserve">Klausurarbeit Grundlagen der Geoinformatik                                                                                                                                                                                                                    </v>
          </cell>
        </row>
        <row r="789">
          <cell r="I789">
            <v>74530</v>
          </cell>
          <cell r="J789" t="str">
            <v xml:space="preserve">Projektarbeit Grundlagen der Geoinformatik                                                                                                                                                                                                                    </v>
          </cell>
        </row>
        <row r="790">
          <cell r="I790">
            <v>87010</v>
          </cell>
          <cell r="J790" t="str">
            <v xml:space="preserve">Klausurarbeit Vertiefung Staat und Markt im Verkehr (Verkehrsinfrastrukturpolitik)                                                                                                                                                                            </v>
          </cell>
        </row>
        <row r="791">
          <cell r="I791">
            <v>73710</v>
          </cell>
          <cell r="J791" t="str">
            <v xml:space="preserve">Hausarbeit 1 (mit Präsentation/Diskussion) Verkehrsökologisches Forschungsseminar "Erhebungsmethoden im Radverkehr"                                                                                                                                           </v>
          </cell>
        </row>
        <row r="792">
          <cell r="I792">
            <v>73720</v>
          </cell>
          <cell r="J792" t="str">
            <v xml:space="preserve">Hausarbeit 2 (mit Präsentation/Diskussion) Verkehrsökologisches Forschungsseminar "Erhebungsmethoden im Radverkehr"                                                                                                                                           </v>
          </cell>
        </row>
        <row r="793">
          <cell r="I793">
            <v>73910</v>
          </cell>
          <cell r="J793" t="str">
            <v xml:space="preserve">Hausarbeit (mit Präsentation/Diskussion) Verkehrsökologisches Forschungsseminar "Erhebungsmethoden im Radverkehr"                                                                                                                                             </v>
          </cell>
        </row>
        <row r="794">
          <cell r="I794">
            <v>73110</v>
          </cell>
          <cell r="J794" t="str">
            <v xml:space="preserve">Mündliche Prüfungsleistung Building Information Modeling im Verkehrswesen                                                                                                                                                                                     </v>
          </cell>
        </row>
        <row r="795">
          <cell r="I795">
            <v>87210</v>
          </cell>
          <cell r="J795" t="str">
            <v xml:space="preserve">Klausurarbeit Antriebssysteme mit Verbrennungsmotoren                                                                                                                                                                                                         </v>
          </cell>
        </row>
        <row r="796">
          <cell r="I796">
            <v>74710</v>
          </cell>
          <cell r="J796" t="str">
            <v xml:space="preserve">Projektarbeit Aktuelle Themen der Modellierung und Simulation in der Verkehrs- und Raumplanung                                                                                                                                                                </v>
          </cell>
        </row>
        <row r="797">
          <cell r="I797">
            <v>86610</v>
          </cell>
          <cell r="J797" t="str">
            <v xml:space="preserve">Projektarbeit Choice Paradigms and their Mathematical Representation                                                                                                                                                                                          </v>
          </cell>
        </row>
        <row r="798">
          <cell r="I798">
            <v>86620</v>
          </cell>
          <cell r="J798" t="str">
            <v xml:space="preserve">Mündliche Prüfungsleistung Choice Paradigms and their Mathematical Representation                                                                                                                                                                             </v>
          </cell>
        </row>
        <row r="799">
          <cell r="I799">
            <v>76210</v>
          </cell>
          <cell r="J799" t="str">
            <v xml:space="preserve">Klausurarbeit Logistik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00">
          <cell r="I800">
            <v>77020</v>
          </cell>
          <cell r="J800" t="str">
            <v xml:space="preserve">Klausurarbeit Kosten-Nutzen-Bewertung                                                                                                                                                                                                                         </v>
          </cell>
        </row>
        <row r="801">
          <cell r="I801">
            <v>77030</v>
          </cell>
          <cell r="J801" t="str">
            <v xml:space="preserve">Klausurarbeit Rechtliche Aspekte des Verkehrs                                                                                                                                                                                                                 </v>
          </cell>
        </row>
        <row r="802">
          <cell r="I802">
            <v>77402</v>
          </cell>
          <cell r="J802" t="str">
            <v xml:space="preserve">Leistungsnachweis Marktorientierte Leistungserstellung im Schienengüter- und Personenverkehr (Projektaufgabe)                                                                                                                                                 </v>
          </cell>
        </row>
        <row r="803">
          <cell r="I803">
            <v>77410</v>
          </cell>
          <cell r="J803" t="str">
            <v xml:space="preserve">Mündliche Prüfungsleistung Marktorientierte Leistungserstellung im Schienengüter- und Personenverkehr                                                                                                                                                         </v>
          </cell>
        </row>
        <row r="804">
          <cell r="I804">
            <v>79110</v>
          </cell>
          <cell r="J804" t="str">
            <v xml:space="preserve">Klausurarbeit oder mündliche Prüfungsleistung Einsatz der Schienenfahrzeuge                                                                                                                                                                                   </v>
          </cell>
        </row>
        <row r="805">
          <cell r="I805">
            <v>79220</v>
          </cell>
          <cell r="J805" t="str">
            <v xml:space="preserve">Klausurarbeit Planung und Entwurf von Bahnanlagen                                                                                                                                                                                                             </v>
          </cell>
        </row>
        <row r="806">
          <cell r="I806">
            <v>79310</v>
          </cell>
          <cell r="J806" t="str">
            <v xml:space="preserve">Hausarbeit Planung von Bahnanlagen                                                                                                                                                                                                                            </v>
          </cell>
        </row>
        <row r="807">
          <cell r="I807">
            <v>190230</v>
          </cell>
          <cell r="J807" t="str">
            <v xml:space="preserve">Mündliche Prüfungsleistung Planung von Bahnanlagen                                                                                                                                                                                                            </v>
          </cell>
        </row>
        <row r="808">
          <cell r="I808">
            <v>79420</v>
          </cell>
          <cell r="J808" t="str">
            <v xml:space="preserve">Mündliche Prüfungsleistung Verfahren der Straßenverkehrstechnik                                                                                                                                                                                               </v>
          </cell>
        </row>
        <row r="809">
          <cell r="I809">
            <v>120630</v>
          </cell>
          <cell r="J809" t="str">
            <v xml:space="preserve">Klausurarbeit Multivariate Verkehrsstatistik                                                                                                                                                                                                                  </v>
          </cell>
        </row>
        <row r="810">
          <cell r="I810">
            <v>120641</v>
          </cell>
          <cell r="J810" t="str">
            <v xml:space="preserve">Referat Multivariate Verkehrsstatistik                                                                                                                                                                                                                        </v>
          </cell>
        </row>
        <row r="811">
          <cell r="I811">
            <v>78910</v>
          </cell>
          <cell r="J811" t="str">
            <v xml:space="preserve">Klausurarbeit Umschlag- und Lagersysteme                                                                                                                                                                                                                      </v>
          </cell>
        </row>
        <row r="812">
          <cell r="I812">
            <v>79510</v>
          </cell>
          <cell r="J812" t="str">
            <v xml:space="preserve">Klausurarbeit Lager- und Kommissioniersysteme                                                                                                                                                                                                                 </v>
          </cell>
        </row>
        <row r="813">
          <cell r="I813">
            <v>79810</v>
          </cell>
          <cell r="J813" t="str">
            <v xml:space="preserve">Hausarbeit (mit Präsentation/Diskussion) Aktuelle Aspekte der Optimierung von Verkehrs- und Logistikprozessen                                                                                                                                                 </v>
          </cell>
        </row>
        <row r="814">
          <cell r="I814">
            <v>79001</v>
          </cell>
          <cell r="J814" t="str">
            <v xml:space="preserve">Leistungsnachweis Planung von logistischen Betrieben (Übungsaufgabe)                                                                                                                                                                                          </v>
          </cell>
        </row>
        <row r="815">
          <cell r="I815">
            <v>79030</v>
          </cell>
          <cell r="J815" t="str">
            <v xml:space="preserve">Klausurarbeit 1 Planung von logistischen Betrieben                                                                                                                                                                                                            </v>
          </cell>
        </row>
        <row r="816">
          <cell r="I816">
            <v>79040</v>
          </cell>
          <cell r="J816" t="str">
            <v xml:space="preserve">Klausurarbeit 2 Planung von logistischen Betrieben                                                                                                                                                                                                            </v>
          </cell>
        </row>
        <row r="817">
          <cell r="I817">
            <v>79910</v>
          </cell>
          <cell r="J817" t="str">
            <v xml:space="preserve">Klausurarbeit Safety und Airline Management                                                                                                                                                                                                                   </v>
          </cell>
        </row>
        <row r="818">
          <cell r="I818">
            <v>75102</v>
          </cell>
          <cell r="J818" t="str">
            <v xml:space="preserve">Leistungsnachweis Terminal Operations (Übungsaufgabe)                                                                                                                                                                                                         </v>
          </cell>
        </row>
        <row r="819">
          <cell r="I819">
            <v>75110</v>
          </cell>
          <cell r="J819" t="str">
            <v xml:space="preserve">Klausurarbeit Terminal Operations                                                                                                                                                                                                                             </v>
          </cell>
        </row>
        <row r="820">
          <cell r="I820">
            <v>75210</v>
          </cell>
          <cell r="J820" t="str">
            <v xml:space="preserve">Klausurarbeit Flugzeugtriebwerke                                                                                                                                                                                                                              </v>
          </cell>
        </row>
        <row r="821">
          <cell r="I821">
            <v>75510</v>
          </cell>
          <cell r="J821" t="str">
            <v xml:space="preserve">Mündliche Prüfungsleistung oder Klausurarbeit Hubschrauber-Technologie (Helicopter Technology)                                                                                                                                                                </v>
          </cell>
        </row>
        <row r="822">
          <cell r="I822">
            <v>75710</v>
          </cell>
          <cell r="J822" t="str">
            <v xml:space="preserve">Mündliche Prüfungsleistung Ressourceneinsatzplanung                                                                                                                                                                                                           </v>
          </cell>
        </row>
        <row r="823">
          <cell r="I823">
            <v>75810</v>
          </cell>
          <cell r="J823" t="str">
            <v xml:space="preserve">Hausarbeit mit Präsentation/Diskussion Ressourcenmanagement                                                                                                                                                                                                   </v>
          </cell>
        </row>
        <row r="824">
          <cell r="I824">
            <v>75910</v>
          </cell>
          <cell r="J824" t="str">
            <v xml:space="preserve">Klausurarbeit Verkehrsmanagement im Öffentlichen Verkehr                                                                                                                                                                                                      </v>
          </cell>
        </row>
        <row r="825">
          <cell r="I825">
            <v>73410</v>
          </cell>
          <cell r="J825" t="str">
            <v xml:space="preserve">Hausarbeit (mit Präsentation/Diskussion) Grundlegendes Forschungsseminar in komplexer Dynamik (Basic Research Lab Course in Complex Dynamics)                                                                                                                 </v>
          </cell>
        </row>
        <row r="826">
          <cell r="I826">
            <v>73510</v>
          </cell>
          <cell r="J826" t="str">
            <v xml:space="preserve">Hausarbeit (mit Präsentation/Diskussion) Fortgeschrittenes Forschungsseminar in komplexer Dynamik (Advanced Research Lab Course in Complex Dynamics)                                                                                                          </v>
          </cell>
        </row>
        <row r="827">
          <cell r="I827">
            <v>81410</v>
          </cell>
          <cell r="J827" t="str">
            <v xml:space="preserve">Klausurarbeit oder mündliche Prüfungsleistung Verkehrssensorik                                                                                                                                                                                                </v>
          </cell>
        </row>
        <row r="828">
          <cell r="I828">
            <v>81610</v>
          </cell>
          <cell r="J828" t="str">
            <v xml:space="preserve">Praktikum Straßenverkehrssteuerungstechnik                                                                                                                                                                                                                    </v>
          </cell>
        </row>
        <row r="829">
          <cell r="I829">
            <v>81620</v>
          </cell>
          <cell r="J829" t="str">
            <v xml:space="preserve">Klausurarbeit oder mündliche Prüfungsleistung Straßenverkehrssteuerungstechnik                                                                                                                                                                                </v>
          </cell>
        </row>
        <row r="830">
          <cell r="I830">
            <v>81810</v>
          </cell>
          <cell r="J830" t="str">
            <v xml:space="preserve">Praktikum Rechentechnische Grundlagen und Werkzeuge der Verkehrsprozessautomatisierung                                                                                                                                                                        </v>
          </cell>
        </row>
        <row r="831">
          <cell r="I831">
            <v>81820</v>
          </cell>
          <cell r="J831" t="str">
            <v xml:space="preserve">Mündliche Prüfungsleistung Rechentechnische Grundlagen und Werkzeuge der Verkehrsprozessautomatisierung                                                                                                                                                       </v>
          </cell>
        </row>
        <row r="832">
          <cell r="I832">
            <v>82010</v>
          </cell>
          <cell r="J832" t="str">
            <v xml:space="preserve">Klausurarbeit oder mündliche Prüfungsleistung Optimale Steuerung, Methoden und Verfahren der Entscheidungsfindung                                                                                                                                             </v>
          </cell>
        </row>
        <row r="833">
          <cell r="I833">
            <v>82210</v>
          </cell>
          <cell r="J833" t="str">
            <v xml:space="preserve">Praktikum Verkehrstelematik-Netze                                                                                                                                                                                                                             </v>
          </cell>
        </row>
        <row r="834">
          <cell r="I834">
            <v>82220</v>
          </cell>
          <cell r="J834" t="str">
            <v xml:space="preserve">Klausurarbeit oder mündliche Prüfungsleistung Verkehrstelematik-Netze                                                                                                                                                                                         </v>
          </cell>
        </row>
        <row r="835">
          <cell r="I835">
            <v>82410</v>
          </cell>
          <cell r="J835" t="str">
            <v xml:space="preserve">Praktikum Entwurf und Betrieb virtueller Mobilitätssysteme                                                                                                                                                                                                    </v>
          </cell>
        </row>
        <row r="836">
          <cell r="I836">
            <v>82420</v>
          </cell>
          <cell r="J836" t="str">
            <v xml:space="preserve">Klausurarbeit oder mündliche Prüfungsleistung Entwurf und Betrieb virtueller Mobilitätssysteme                                                                                                                                                                </v>
          </cell>
        </row>
        <row r="837">
          <cell r="I837">
            <v>83001</v>
          </cell>
          <cell r="J837" t="str">
            <v xml:space="preserve">Leistungsnachweis Grundlagen des Technology Assessment (Referat)                                                                                                                                                                                              </v>
          </cell>
        </row>
        <row r="838">
          <cell r="I838">
            <v>83010</v>
          </cell>
          <cell r="J838" t="str">
            <v xml:space="preserve">Mündliche Prüfungsleistung Grundlagen des Technology Assessment                                                                                                                                                                                               </v>
          </cell>
        </row>
        <row r="839">
          <cell r="I839">
            <v>83210</v>
          </cell>
          <cell r="J839" t="str">
            <v xml:space="preserve">Klausurarbeit Verkehrs- und Telekommunikationsrecht                                                                                                                                                                                                           </v>
          </cell>
        </row>
        <row r="840">
          <cell r="I840">
            <v>83230</v>
          </cell>
          <cell r="J840" t="str">
            <v xml:space="preserve">Projektarbeit Verkehrs- und Telekommunikationsrecht                                                                                                                                                                                                           </v>
          </cell>
        </row>
        <row r="841">
          <cell r="I841">
            <v>175530</v>
          </cell>
          <cell r="J841" t="str">
            <v xml:space="preserve">Hausarbeit mit Präsentation oder Klausurarbeit Spezielle Kapitel der Schienenverkehrstelematik, Modellbildung und Simulation                                                                                                                                  </v>
          </cell>
        </row>
        <row r="842">
          <cell r="I842">
            <v>83410</v>
          </cell>
          <cell r="J842" t="str">
            <v xml:space="preserve">Hausarbeit mit Präsentation Projekt Verkehrstelematik                                                                                                                                                                                                         </v>
          </cell>
        </row>
        <row r="843">
          <cell r="I843">
            <v>83610</v>
          </cell>
          <cell r="J843" t="str">
            <v xml:space="preserve">Mündliche Prüfungsleistung Spezielle Probleme der Verkehrsprozessautomatisierung                                                                                                                                                                              </v>
          </cell>
        </row>
        <row r="844">
          <cell r="I844">
            <v>83810</v>
          </cell>
          <cell r="J844" t="str">
            <v xml:space="preserve">Laborpraktikum Bahnbetriebsprozesse und -betriebsplanung                                                                                                                                                                                                      </v>
          </cell>
        </row>
        <row r="845">
          <cell r="I845">
            <v>83820</v>
          </cell>
          <cell r="J845" t="str">
            <v xml:space="preserve">Klausurarbeit Bahnbetriebsprozesse und -betriebsplanung                                                                                                                                                                                                       </v>
          </cell>
        </row>
        <row r="846">
          <cell r="I846">
            <v>84010</v>
          </cell>
          <cell r="J846" t="str">
            <v xml:space="preserve">Praktikum Satellitenkommunikation und positionsbezogene Kommunikationssysteme                                                                                                                                                                                 </v>
          </cell>
        </row>
        <row r="847">
          <cell r="I847">
            <v>84020</v>
          </cell>
          <cell r="J847" t="str">
            <v xml:space="preserve">Klausurarbeit oder mündliche Prüfungsleistung Satellitenkommunikation und positionsbezogene Kommunikationssysteme                                                                                                                                             </v>
          </cell>
        </row>
        <row r="848">
          <cell r="I848">
            <v>84210</v>
          </cell>
          <cell r="J848" t="str">
            <v xml:space="preserve">Mündliche Prüfungsleistung Nachrichtenverkehrstheorie und Informationssicherung                                                                                                                                                                               </v>
          </cell>
        </row>
        <row r="849">
          <cell r="I849">
            <v>84410</v>
          </cell>
          <cell r="J849" t="str">
            <v xml:space="preserve">Mündliche Prüfungsleistung Spezielle Verkehrstelematik-Netze und -dienste                                                                                                                                                                                     </v>
          </cell>
        </row>
        <row r="850">
          <cell r="I850">
            <v>84610</v>
          </cell>
          <cell r="J850" t="str">
            <v xml:space="preserve">Klausurarbeit oder mündliche Prüfungsleistung Technik und Verfahren digitaler, adaptiver und intelligenter Systeme                                                                                                                                            </v>
          </cell>
        </row>
        <row r="851">
          <cell r="I851">
            <v>120620</v>
          </cell>
          <cell r="J851" t="str">
            <v xml:space="preserve">Klausurarbeit Verkehrsdynamik und -simulation                                                                                                                                                                                                                 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53"/>
  <sheetViews>
    <sheetView showGridLines="0" tabSelected="1" zoomScaleNormal="100" workbookViewId="0">
      <selection activeCell="I144" sqref="I144"/>
    </sheetView>
  </sheetViews>
  <sheetFormatPr baseColWidth="10" defaultColWidth="11.42578125" defaultRowHeight="15" x14ac:dyDescent="0.3"/>
  <cols>
    <col min="1" max="1" width="3.85546875" style="5" customWidth="1"/>
    <col min="2" max="2" width="16.28515625" style="2" bestFit="1" customWidth="1"/>
    <col min="3" max="3" width="11.42578125" style="2"/>
    <col min="4" max="4" width="53.5703125" style="3" customWidth="1"/>
    <col min="5" max="6" width="12.7109375" style="2" customWidth="1"/>
    <col min="7" max="8" width="2.7109375" style="2" customWidth="1"/>
    <col min="9" max="9" width="11.42578125" style="2"/>
    <col min="10" max="10" width="45.42578125" style="2" customWidth="1"/>
    <col min="11" max="11" width="12.7109375" style="2" customWidth="1"/>
    <col min="12" max="12" width="30.7109375" style="2" customWidth="1"/>
    <col min="13" max="13" width="11.42578125" style="2"/>
    <col min="14" max="14" width="12.5703125" style="2" customWidth="1"/>
    <col min="15" max="15" width="15.7109375" style="4" customWidth="1"/>
    <col min="16" max="16384" width="11.42578125" style="5"/>
  </cols>
  <sheetData>
    <row r="1" spans="1:15" ht="30" x14ac:dyDescent="0.55000000000000004">
      <c r="A1" s="1" t="s">
        <v>0</v>
      </c>
    </row>
    <row r="3" spans="1:15" ht="21" x14ac:dyDescent="0.3">
      <c r="B3" s="6" t="s">
        <v>1</v>
      </c>
      <c r="L3" s="7" t="s">
        <v>2</v>
      </c>
    </row>
    <row r="4" spans="1:15" x14ac:dyDescent="0.3">
      <c r="B4" s="2" t="s">
        <v>3</v>
      </c>
    </row>
    <row r="5" spans="1:15" ht="21" x14ac:dyDescent="0.3">
      <c r="B5" s="6"/>
    </row>
    <row r="7" spans="1:15" ht="18" x14ac:dyDescent="0.3">
      <c r="B7" s="8" t="s">
        <v>4</v>
      </c>
      <c r="C7" s="8"/>
      <c r="D7" s="8"/>
      <c r="E7" s="8"/>
      <c r="F7" s="9"/>
      <c r="I7" s="10" t="s">
        <v>5</v>
      </c>
      <c r="J7" s="10"/>
      <c r="K7" s="10"/>
      <c r="L7" s="10"/>
      <c r="M7" s="10"/>
      <c r="N7" s="11"/>
    </row>
    <row r="8" spans="1:15" s="12" customFormat="1" ht="30" x14ac:dyDescent="0.3">
      <c r="B8" s="13" t="s">
        <v>6</v>
      </c>
      <c r="C8" s="13" t="s">
        <v>7</v>
      </c>
      <c r="D8" s="13" t="s">
        <v>8</v>
      </c>
      <c r="E8" s="13" t="s">
        <v>9</v>
      </c>
      <c r="F8" s="14" t="s">
        <v>10</v>
      </c>
      <c r="G8" s="14"/>
      <c r="H8" s="15"/>
      <c r="I8" s="13" t="s">
        <v>6</v>
      </c>
      <c r="J8" s="13" t="s">
        <v>11</v>
      </c>
      <c r="K8" s="13" t="s">
        <v>9</v>
      </c>
      <c r="L8" s="13" t="s">
        <v>12</v>
      </c>
      <c r="M8" s="13" t="s">
        <v>13</v>
      </c>
      <c r="N8" s="13" t="s">
        <v>10</v>
      </c>
      <c r="O8" s="16"/>
    </row>
    <row r="9" spans="1:15" s="12" customFormat="1" x14ac:dyDescent="0.3">
      <c r="B9" s="17" t="s">
        <v>14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20"/>
      <c r="O9" s="16"/>
    </row>
    <row r="10" spans="1:15" ht="30" x14ac:dyDescent="0.3">
      <c r="B10" s="21" t="s">
        <v>15</v>
      </c>
      <c r="C10" s="21"/>
      <c r="D10" s="22" t="s">
        <v>16</v>
      </c>
      <c r="E10" s="21">
        <v>8</v>
      </c>
      <c r="F10" s="23"/>
      <c r="G10" s="24"/>
      <c r="H10" s="25"/>
      <c r="I10" s="21" t="s">
        <v>17</v>
      </c>
      <c r="J10" s="22" t="s">
        <v>16</v>
      </c>
      <c r="K10" s="21">
        <v>8</v>
      </c>
      <c r="L10" s="21"/>
      <c r="M10" s="22" t="s">
        <v>18</v>
      </c>
      <c r="N10" s="26" t="str">
        <f t="shared" ref="N10:N15" si="0">IF(AND(F10&gt;=1,F10&lt;=4),F10,"")</f>
        <v/>
      </c>
    </row>
    <row r="11" spans="1:15" ht="30" x14ac:dyDescent="0.3">
      <c r="B11" s="21" t="s">
        <v>19</v>
      </c>
      <c r="C11" s="21"/>
      <c r="D11" s="22" t="s">
        <v>20</v>
      </c>
      <c r="E11" s="21">
        <v>8</v>
      </c>
      <c r="F11" s="23"/>
      <c r="G11" s="24"/>
      <c r="H11" s="25"/>
      <c r="I11" s="21" t="s">
        <v>21</v>
      </c>
      <c r="J11" s="22" t="s">
        <v>20</v>
      </c>
      <c r="K11" s="21">
        <v>8</v>
      </c>
      <c r="L11" s="21"/>
      <c r="M11" s="21" t="s">
        <v>22</v>
      </c>
      <c r="N11" s="26" t="str">
        <f t="shared" si="0"/>
        <v/>
      </c>
    </row>
    <row r="12" spans="1:15" ht="30" x14ac:dyDescent="0.3">
      <c r="B12" s="21" t="s">
        <v>23</v>
      </c>
      <c r="C12" s="21"/>
      <c r="D12" s="22" t="s">
        <v>24</v>
      </c>
      <c r="E12" s="21">
        <v>7</v>
      </c>
      <c r="F12" s="23"/>
      <c r="G12" s="24"/>
      <c r="H12" s="25"/>
      <c r="I12" s="21" t="s">
        <v>25</v>
      </c>
      <c r="J12" s="22" t="s">
        <v>26</v>
      </c>
      <c r="K12" s="21">
        <v>7</v>
      </c>
      <c r="L12" s="21"/>
      <c r="M12" s="21" t="s">
        <v>27</v>
      </c>
      <c r="N12" s="26" t="str">
        <f t="shared" si="0"/>
        <v/>
      </c>
      <c r="O12" s="5"/>
    </row>
    <row r="13" spans="1:15" x14ac:dyDescent="0.3">
      <c r="B13" s="21" t="s">
        <v>28</v>
      </c>
      <c r="C13" s="21"/>
      <c r="D13" s="22" t="s">
        <v>29</v>
      </c>
      <c r="E13" s="21">
        <v>7</v>
      </c>
      <c r="F13" s="23"/>
      <c r="G13" s="24"/>
      <c r="H13" s="25"/>
      <c r="I13" s="21" t="s">
        <v>30</v>
      </c>
      <c r="J13" s="21" t="s">
        <v>31</v>
      </c>
      <c r="K13" s="21">
        <v>6</v>
      </c>
      <c r="L13" s="21"/>
      <c r="M13" s="21" t="s">
        <v>32</v>
      </c>
      <c r="N13" s="26" t="str">
        <f t="shared" si="0"/>
        <v/>
      </c>
      <c r="O13" s="5"/>
    </row>
    <row r="14" spans="1:15" x14ac:dyDescent="0.3">
      <c r="B14" s="21" t="s">
        <v>33</v>
      </c>
      <c r="C14" s="21"/>
      <c r="D14" s="22" t="s">
        <v>34</v>
      </c>
      <c r="E14" s="21">
        <v>6</v>
      </c>
      <c r="F14" s="23"/>
      <c r="G14" s="24"/>
      <c r="H14" s="25"/>
      <c r="I14" s="21" t="s">
        <v>35</v>
      </c>
      <c r="J14" s="21" t="s">
        <v>36</v>
      </c>
      <c r="K14" s="21">
        <v>5</v>
      </c>
      <c r="L14" s="21"/>
      <c r="M14" s="21" t="s">
        <v>37</v>
      </c>
      <c r="N14" s="26" t="str">
        <f t="shared" si="0"/>
        <v/>
      </c>
      <c r="O14" s="5"/>
    </row>
    <row r="15" spans="1:15" x14ac:dyDescent="0.3">
      <c r="B15" s="27" t="s">
        <v>38</v>
      </c>
      <c r="C15" s="27"/>
      <c r="D15" s="28" t="s">
        <v>39</v>
      </c>
      <c r="E15" s="27">
        <v>11</v>
      </c>
      <c r="F15" s="29"/>
      <c r="G15" s="30"/>
      <c r="H15" s="25"/>
      <c r="I15" s="21" t="s">
        <v>40</v>
      </c>
      <c r="J15" s="21" t="s">
        <v>41</v>
      </c>
      <c r="K15" s="21">
        <v>5</v>
      </c>
      <c r="L15" s="21"/>
      <c r="M15" s="21" t="s">
        <v>42</v>
      </c>
      <c r="N15" s="26" t="str">
        <f t="shared" si="0"/>
        <v/>
      </c>
      <c r="O15" s="5"/>
    </row>
    <row r="16" spans="1:15" x14ac:dyDescent="0.3">
      <c r="B16" s="31"/>
      <c r="C16" s="31"/>
      <c r="D16" s="32"/>
      <c r="E16" s="31"/>
      <c r="F16" s="33"/>
      <c r="G16" s="34"/>
      <c r="H16" s="25"/>
      <c r="I16" s="21" t="s">
        <v>43</v>
      </c>
      <c r="J16" s="21" t="s">
        <v>44</v>
      </c>
      <c r="K16" s="21">
        <v>5</v>
      </c>
      <c r="L16" s="21"/>
      <c r="M16" s="21" t="s">
        <v>42</v>
      </c>
      <c r="N16" s="26" t="str">
        <f>IF(AND(F15&gt;=1,F15&lt;=4),F15,"")</f>
        <v/>
      </c>
      <c r="O16" s="5"/>
    </row>
    <row r="17" spans="2:15" x14ac:dyDescent="0.3">
      <c r="B17" s="21" t="s">
        <v>45</v>
      </c>
      <c r="C17" s="21"/>
      <c r="D17" s="22" t="s">
        <v>46</v>
      </c>
      <c r="E17" s="21">
        <v>8</v>
      </c>
      <c r="F17" s="23"/>
      <c r="G17" s="24"/>
      <c r="H17" s="25"/>
      <c r="I17" s="21" t="s">
        <v>47</v>
      </c>
      <c r="J17" s="21" t="s">
        <v>48</v>
      </c>
      <c r="K17" s="21">
        <v>10</v>
      </c>
      <c r="L17" s="21"/>
      <c r="M17" s="22" t="s">
        <v>49</v>
      </c>
      <c r="N17" s="26" t="str">
        <f>IF(AND(F17&gt;=1,F17&lt;=4),F17,"")</f>
        <v/>
      </c>
      <c r="O17" s="5"/>
    </row>
    <row r="18" spans="2:15" ht="45" x14ac:dyDescent="0.3">
      <c r="B18" s="21" t="s">
        <v>50</v>
      </c>
      <c r="C18" s="21"/>
      <c r="D18" s="22" t="s">
        <v>51</v>
      </c>
      <c r="E18" s="21">
        <v>9</v>
      </c>
      <c r="F18" s="23"/>
      <c r="G18" s="24"/>
      <c r="H18" s="25"/>
      <c r="I18" s="21" t="s">
        <v>52</v>
      </c>
      <c r="J18" s="22" t="s">
        <v>53</v>
      </c>
      <c r="K18" s="21">
        <v>8</v>
      </c>
      <c r="L18" s="21"/>
      <c r="M18" s="21" t="s">
        <v>54</v>
      </c>
      <c r="N18" s="26" t="str">
        <f>IF(AND(F18&gt;=1,F18&lt;=4),F18,"")</f>
        <v/>
      </c>
      <c r="O18" s="5"/>
    </row>
    <row r="19" spans="2:15" x14ac:dyDescent="0.3">
      <c r="B19" s="21" t="s">
        <v>55</v>
      </c>
      <c r="C19" s="21"/>
      <c r="D19" s="22" t="s">
        <v>56</v>
      </c>
      <c r="E19" s="21">
        <v>7</v>
      </c>
      <c r="F19" s="23"/>
      <c r="G19" s="24"/>
      <c r="H19" s="25"/>
      <c r="I19" s="21" t="s">
        <v>57</v>
      </c>
      <c r="J19" s="22" t="s">
        <v>56</v>
      </c>
      <c r="K19" s="21">
        <v>7</v>
      </c>
      <c r="L19" s="21"/>
      <c r="M19" s="21" t="s">
        <v>58</v>
      </c>
      <c r="N19" s="26" t="str">
        <f>IF(AND(F19&gt;=1,F19&lt;=4),F19,"")</f>
        <v/>
      </c>
      <c r="O19" s="5"/>
    </row>
    <row r="20" spans="2:15" ht="30" x14ac:dyDescent="0.3">
      <c r="B20" s="21" t="s">
        <v>59</v>
      </c>
      <c r="C20" s="21"/>
      <c r="D20" s="22" t="s">
        <v>60</v>
      </c>
      <c r="E20" s="21">
        <v>5</v>
      </c>
      <c r="F20" s="23"/>
      <c r="G20" s="24"/>
      <c r="H20" s="25"/>
      <c r="I20" s="21" t="s">
        <v>61</v>
      </c>
      <c r="J20" s="22" t="s">
        <v>62</v>
      </c>
      <c r="K20" s="21">
        <v>7</v>
      </c>
      <c r="L20" s="21"/>
      <c r="M20" s="21" t="s">
        <v>63</v>
      </c>
      <c r="N20" s="26" t="str">
        <f>IF(AND(F20&gt;=1,F20&lt;=4),F20,"")</f>
        <v/>
      </c>
      <c r="O20" s="5"/>
    </row>
    <row r="21" spans="2:15" ht="45" x14ac:dyDescent="0.3">
      <c r="B21" s="35" t="s">
        <v>64</v>
      </c>
      <c r="C21" s="35"/>
      <c r="D21" s="36" t="s">
        <v>65</v>
      </c>
      <c r="E21" s="35">
        <v>9</v>
      </c>
      <c r="F21" s="37"/>
      <c r="G21" s="38"/>
      <c r="H21" s="39"/>
      <c r="I21" s="35" t="s">
        <v>66</v>
      </c>
      <c r="J21" s="36" t="s">
        <v>67</v>
      </c>
      <c r="K21" s="35">
        <v>8</v>
      </c>
      <c r="L21" s="35"/>
      <c r="M21" s="36" t="s">
        <v>68</v>
      </c>
      <c r="N21" s="40" t="str">
        <f>IF(AND(F21&gt;0,F21&lt;=4,F22&gt;0,F22&lt;=4),ROUNDDOWN(1/3*F22+2/3*F21,1),"")</f>
        <v/>
      </c>
      <c r="O21" s="5"/>
    </row>
    <row r="22" spans="2:15" ht="30" x14ac:dyDescent="0.3">
      <c r="B22" s="31" t="s">
        <v>69</v>
      </c>
      <c r="C22" s="31"/>
      <c r="D22" s="32" t="s">
        <v>70</v>
      </c>
      <c r="E22" s="31">
        <v>7</v>
      </c>
      <c r="F22" s="41"/>
      <c r="G22" s="34"/>
      <c r="H22" s="42"/>
      <c r="I22" s="31" t="s">
        <v>71</v>
      </c>
      <c r="J22" s="31" t="s">
        <v>70</v>
      </c>
      <c r="K22" s="31">
        <v>7</v>
      </c>
      <c r="L22" s="31"/>
      <c r="M22" s="36" t="s">
        <v>72</v>
      </c>
      <c r="N22" s="43" t="str">
        <f>IF(AND(F21&gt;0,F21&lt;=4,F22&gt;0,F22&lt;=4),ROUNDDOWN(2/3*F22+1/3*F21,1),"")</f>
        <v/>
      </c>
      <c r="O22" s="5"/>
    </row>
    <row r="23" spans="2:15" x14ac:dyDescent="0.3">
      <c r="B23" s="44" t="s">
        <v>73</v>
      </c>
      <c r="C23" s="44"/>
      <c r="D23" s="45" t="s">
        <v>74</v>
      </c>
      <c r="E23" s="44">
        <v>10</v>
      </c>
      <c r="F23" s="46"/>
      <c r="G23" s="47"/>
      <c r="H23" s="48"/>
      <c r="I23" s="44" t="s">
        <v>75</v>
      </c>
      <c r="J23" s="44" t="s">
        <v>76</v>
      </c>
      <c r="K23" s="44">
        <v>7</v>
      </c>
      <c r="L23" s="47"/>
      <c r="M23" s="49" t="s">
        <v>77</v>
      </c>
      <c r="N23" s="50" t="str">
        <f>IF(AND(F23&gt;=1,F23&lt;=4),F23,"")</f>
        <v/>
      </c>
      <c r="O23" s="5"/>
    </row>
    <row r="24" spans="2:15" x14ac:dyDescent="0.3">
      <c r="B24" s="51" t="s">
        <v>78</v>
      </c>
      <c r="C24" s="51"/>
      <c r="D24" s="52" t="s">
        <v>79</v>
      </c>
      <c r="E24" s="51">
        <v>7</v>
      </c>
      <c r="F24" s="46"/>
      <c r="G24" s="53"/>
      <c r="H24" s="54"/>
      <c r="I24" s="51" t="s">
        <v>80</v>
      </c>
      <c r="J24" s="51" t="s">
        <v>81</v>
      </c>
      <c r="K24" s="51">
        <v>5</v>
      </c>
      <c r="L24" s="51"/>
      <c r="M24" s="52" t="s">
        <v>82</v>
      </c>
      <c r="N24" s="50" t="str">
        <f>IF(AND(F24&gt;=1,F24&lt;=4),F24,"")</f>
        <v/>
      </c>
      <c r="O24" s="5"/>
    </row>
    <row r="25" spans="2:15" x14ac:dyDescent="0.3">
      <c r="B25" s="44" t="s">
        <v>78</v>
      </c>
      <c r="C25" s="44"/>
      <c r="D25" s="45" t="s">
        <v>79</v>
      </c>
      <c r="E25" s="44">
        <v>7</v>
      </c>
      <c r="F25" s="55"/>
      <c r="G25" s="47"/>
      <c r="H25" s="48"/>
      <c r="I25" s="44" t="s">
        <v>80</v>
      </c>
      <c r="J25" s="44" t="s">
        <v>81</v>
      </c>
      <c r="K25" s="44">
        <v>5</v>
      </c>
      <c r="L25" s="44"/>
      <c r="M25" s="45" t="s">
        <v>82</v>
      </c>
      <c r="N25" s="56" t="str">
        <f>IF(AND(F25&gt;=1,F25&lt;=4),F25,"")</f>
        <v/>
      </c>
      <c r="O25" s="5"/>
    </row>
    <row r="26" spans="2:15" x14ac:dyDescent="0.3">
      <c r="B26" s="44" t="s">
        <v>73</v>
      </c>
      <c r="C26" s="44"/>
      <c r="D26" s="45" t="s">
        <v>74</v>
      </c>
      <c r="E26" s="44">
        <v>10</v>
      </c>
      <c r="F26" s="55"/>
      <c r="G26" s="47"/>
      <c r="H26" s="48"/>
      <c r="I26" s="44" t="s">
        <v>75</v>
      </c>
      <c r="J26" s="44" t="s">
        <v>76</v>
      </c>
      <c r="K26" s="44">
        <v>7</v>
      </c>
      <c r="L26" s="44"/>
      <c r="M26" s="45" t="s">
        <v>77</v>
      </c>
      <c r="N26" s="57" t="str">
        <f>IF(AND(F26&gt;=1,F26&lt;=4),F26,"")</f>
        <v/>
      </c>
      <c r="O26" s="5"/>
    </row>
    <row r="27" spans="2:15" ht="30" x14ac:dyDescent="0.3">
      <c r="B27" s="58"/>
      <c r="C27" s="58"/>
      <c r="D27" s="59"/>
      <c r="E27" s="58"/>
      <c r="F27" s="60"/>
      <c r="G27" s="61"/>
      <c r="H27" s="62"/>
      <c r="I27" s="58" t="s">
        <v>83</v>
      </c>
      <c r="J27" s="58" t="s">
        <v>84</v>
      </c>
      <c r="K27" s="58">
        <v>6</v>
      </c>
      <c r="L27" s="58"/>
      <c r="M27" s="45" t="s">
        <v>85</v>
      </c>
      <c r="N27" s="63" t="str">
        <f>IF(AND(F25&gt;0,F25&lt;=4,F26&gt;0,F26&lt;=4),ROUNDDOWN(2/5*F26+3/5*F25,1),"")</f>
        <v/>
      </c>
      <c r="O27" s="5"/>
    </row>
    <row r="28" spans="2:15" x14ac:dyDescent="0.3">
      <c r="B28" s="21" t="s">
        <v>86</v>
      </c>
      <c r="C28" s="21"/>
      <c r="D28" s="22" t="s">
        <v>87</v>
      </c>
      <c r="E28" s="21">
        <v>8</v>
      </c>
      <c r="F28" s="23"/>
      <c r="G28" s="24"/>
      <c r="H28" s="25"/>
      <c r="I28" s="21" t="s">
        <v>88</v>
      </c>
      <c r="J28" s="22" t="s">
        <v>87</v>
      </c>
      <c r="K28" s="21">
        <v>6</v>
      </c>
      <c r="L28" s="21"/>
      <c r="M28" s="21" t="s">
        <v>89</v>
      </c>
      <c r="N28" s="26" t="str">
        <f>IF(AND(F28&gt;=1,F28&lt;=4),F28,"")</f>
        <v/>
      </c>
    </row>
    <row r="29" spans="2:15" ht="33.200000000000003" customHeight="1" x14ac:dyDescent="0.3">
      <c r="B29" s="21" t="s">
        <v>90</v>
      </c>
      <c r="C29" s="21"/>
      <c r="D29" s="22" t="s">
        <v>91</v>
      </c>
      <c r="E29" s="21">
        <v>6</v>
      </c>
      <c r="F29" s="23"/>
      <c r="G29" s="24"/>
      <c r="H29" s="25"/>
      <c r="I29" s="21" t="s">
        <v>92</v>
      </c>
      <c r="J29" s="22" t="s">
        <v>91</v>
      </c>
      <c r="K29" s="21">
        <v>5</v>
      </c>
      <c r="L29" s="21"/>
      <c r="M29" s="21" t="s">
        <v>93</v>
      </c>
      <c r="N29" s="26" t="str">
        <f>IF(AND(F29&gt;=1,F29&lt;=4),F29,"")</f>
        <v/>
      </c>
    </row>
    <row r="30" spans="2:15" s="12" customFormat="1" ht="15" customHeight="1" x14ac:dyDescent="0.3">
      <c r="B30" s="64" t="s">
        <v>94</v>
      </c>
      <c r="C30" s="65"/>
      <c r="D30" s="65"/>
      <c r="E30" s="65"/>
      <c r="F30" s="66"/>
      <c r="G30" s="67"/>
      <c r="H30" s="67"/>
      <c r="I30" s="67"/>
      <c r="J30" s="67"/>
      <c r="K30" s="67"/>
      <c r="L30" s="67"/>
      <c r="M30" s="68"/>
      <c r="N30" s="20"/>
      <c r="O30" s="16"/>
    </row>
    <row r="31" spans="2:15" ht="30" x14ac:dyDescent="0.3">
      <c r="B31" s="31" t="s">
        <v>95</v>
      </c>
      <c r="C31" s="31"/>
      <c r="D31" s="32" t="s">
        <v>96</v>
      </c>
      <c r="E31" s="31">
        <v>5</v>
      </c>
      <c r="F31" s="41"/>
      <c r="G31" s="34"/>
      <c r="H31" s="42"/>
      <c r="I31" s="31" t="s">
        <v>97</v>
      </c>
      <c r="J31" s="32" t="s">
        <v>98</v>
      </c>
      <c r="K31" s="31">
        <v>5</v>
      </c>
      <c r="L31" s="31"/>
      <c r="M31" s="36" t="s">
        <v>99</v>
      </c>
      <c r="N31" s="26" t="str">
        <f>IF(AND(F31&gt;=1,F31&lt;=4),F31,"")</f>
        <v/>
      </c>
    </row>
    <row r="32" spans="2:15" x14ac:dyDescent="0.3">
      <c r="B32" s="21" t="s">
        <v>100</v>
      </c>
      <c r="C32" s="21"/>
      <c r="D32" s="22" t="s">
        <v>101</v>
      </c>
      <c r="E32" s="21">
        <v>15</v>
      </c>
      <c r="F32" s="23"/>
      <c r="G32" s="24"/>
      <c r="H32" s="25"/>
      <c r="I32" s="21" t="s">
        <v>102</v>
      </c>
      <c r="J32" s="22" t="s">
        <v>103</v>
      </c>
      <c r="K32" s="21">
        <v>15</v>
      </c>
      <c r="L32" s="21"/>
      <c r="M32" s="21" t="s">
        <v>104</v>
      </c>
      <c r="N32" s="26" t="str">
        <f>IF(AND(F32&gt;=1,F32&lt;=4),"bestanden","")</f>
        <v/>
      </c>
    </row>
    <row r="33" spans="1:15" s="12" customFormat="1" ht="30" x14ac:dyDescent="0.3">
      <c r="B33" s="22" t="s">
        <v>105</v>
      </c>
      <c r="C33" s="22"/>
      <c r="D33" s="22" t="s">
        <v>106</v>
      </c>
      <c r="E33" s="22">
        <v>8</v>
      </c>
      <c r="F33" s="69"/>
      <c r="G33" s="70"/>
      <c r="H33" s="71"/>
      <c r="I33" s="22" t="s">
        <v>107</v>
      </c>
      <c r="J33" s="22" t="s">
        <v>106</v>
      </c>
      <c r="K33" s="22">
        <v>10</v>
      </c>
      <c r="L33" s="22"/>
      <c r="M33" s="22" t="s">
        <v>108</v>
      </c>
      <c r="N33" s="26" t="str">
        <f>IF(AND(F33&gt;=1,F33&lt;=4),F33,"")</f>
        <v/>
      </c>
      <c r="O33" s="16"/>
    </row>
    <row r="34" spans="1:15" s="12" customFormat="1" x14ac:dyDescent="0.3">
      <c r="B34" s="22" t="s">
        <v>109</v>
      </c>
      <c r="C34" s="22"/>
      <c r="D34" s="22" t="s">
        <v>110</v>
      </c>
      <c r="E34" s="22">
        <v>6</v>
      </c>
      <c r="F34" s="69"/>
      <c r="G34" s="70"/>
      <c r="H34" s="71"/>
      <c r="I34" s="22" t="s">
        <v>111</v>
      </c>
      <c r="J34" s="22" t="s">
        <v>110</v>
      </c>
      <c r="K34" s="22">
        <v>5</v>
      </c>
      <c r="L34" s="22"/>
      <c r="M34" s="22" t="s">
        <v>112</v>
      </c>
      <c r="N34" s="26" t="str">
        <f>IF(AND(F34&gt;=1,F34&lt;=4),F34,"")</f>
        <v/>
      </c>
      <c r="O34" s="16"/>
    </row>
    <row r="35" spans="1:15" s="12" customFormat="1" ht="30" x14ac:dyDescent="0.3">
      <c r="B35" s="22" t="s">
        <v>113</v>
      </c>
      <c r="C35" s="22"/>
      <c r="D35" s="22" t="s">
        <v>114</v>
      </c>
      <c r="E35" s="22">
        <v>10</v>
      </c>
      <c r="F35" s="69"/>
      <c r="G35" s="70"/>
      <c r="H35" s="71"/>
      <c r="I35" s="22" t="s">
        <v>115</v>
      </c>
      <c r="J35" s="22" t="s">
        <v>114</v>
      </c>
      <c r="K35" s="22">
        <v>10</v>
      </c>
      <c r="L35" s="22"/>
      <c r="M35" s="22" t="s">
        <v>116</v>
      </c>
      <c r="N35" s="26" t="str">
        <f>IF(AND(F35&gt;=1,F35&lt;=4),F35,"")</f>
        <v/>
      </c>
      <c r="O35" s="16"/>
    </row>
    <row r="36" spans="1:15" s="12" customFormat="1" x14ac:dyDescent="0.3">
      <c r="B36" s="22" t="s">
        <v>117</v>
      </c>
      <c r="C36" s="22"/>
      <c r="D36" s="22" t="s">
        <v>118</v>
      </c>
      <c r="E36" s="22">
        <v>7</v>
      </c>
      <c r="F36" s="69"/>
      <c r="G36" s="70"/>
      <c r="H36" s="71"/>
      <c r="I36" s="22" t="s">
        <v>119</v>
      </c>
      <c r="J36" s="22" t="s">
        <v>120</v>
      </c>
      <c r="K36" s="22">
        <v>5</v>
      </c>
      <c r="L36" s="22"/>
      <c r="M36" s="22" t="s">
        <v>121</v>
      </c>
      <c r="N36" s="26" t="str">
        <f>IF(AND(F36&gt;=1,F36&lt;=4),F36,"")</f>
        <v/>
      </c>
      <c r="O36" s="16"/>
    </row>
    <row r="37" spans="1:15" s="12" customFormat="1" ht="30" x14ac:dyDescent="0.3">
      <c r="B37" s="28" t="s">
        <v>122</v>
      </c>
      <c r="C37" s="28"/>
      <c r="D37" s="28" t="s">
        <v>123</v>
      </c>
      <c r="E37" s="28">
        <v>10</v>
      </c>
      <c r="F37" s="72"/>
      <c r="G37" s="73"/>
      <c r="H37" s="71"/>
      <c r="I37" s="22" t="s">
        <v>124</v>
      </c>
      <c r="J37" s="22" t="s">
        <v>125</v>
      </c>
      <c r="K37" s="22">
        <v>5</v>
      </c>
      <c r="L37" s="22"/>
      <c r="M37" s="22" t="s">
        <v>126</v>
      </c>
      <c r="N37" s="26" t="str">
        <f>IF(AND(F37&gt;=1,F37&lt;=4),F37,"")</f>
        <v/>
      </c>
      <c r="O37" s="16"/>
    </row>
    <row r="38" spans="1:15" s="12" customFormat="1" x14ac:dyDescent="0.3">
      <c r="B38" s="32"/>
      <c r="C38" s="32"/>
      <c r="D38" s="32"/>
      <c r="E38" s="32"/>
      <c r="F38" s="74"/>
      <c r="G38" s="75"/>
      <c r="H38" s="71"/>
      <c r="I38" s="22" t="s">
        <v>127</v>
      </c>
      <c r="J38" s="22" t="s">
        <v>128</v>
      </c>
      <c r="K38" s="22">
        <v>5</v>
      </c>
      <c r="L38" s="22"/>
      <c r="M38" s="22" t="s">
        <v>126</v>
      </c>
      <c r="N38" s="26" t="str">
        <f>IF(AND(F37&gt;=1,F37&lt;=4),F37,"")</f>
        <v/>
      </c>
      <c r="O38" s="16"/>
    </row>
    <row r="39" spans="1:15" s="12" customFormat="1" x14ac:dyDescent="0.3">
      <c r="B39" s="22" t="s">
        <v>129</v>
      </c>
      <c r="C39" s="22"/>
      <c r="D39" s="22" t="s">
        <v>130</v>
      </c>
      <c r="E39" s="22">
        <v>10</v>
      </c>
      <c r="F39" s="69"/>
      <c r="G39" s="70"/>
      <c r="H39" s="71"/>
      <c r="I39" s="22" t="s">
        <v>131</v>
      </c>
      <c r="J39" s="22" t="s">
        <v>130</v>
      </c>
      <c r="K39" s="22">
        <v>10</v>
      </c>
      <c r="L39" s="22"/>
      <c r="M39" s="22" t="s">
        <v>132</v>
      </c>
      <c r="N39" s="26" t="str">
        <f>IF(AND(F39&gt;=1,F39&lt;=4),F39,"")</f>
        <v/>
      </c>
      <c r="O39" s="16"/>
    </row>
    <row r="40" spans="1:15" s="12" customFormat="1" x14ac:dyDescent="0.3">
      <c r="B40" s="22" t="s">
        <v>133</v>
      </c>
      <c r="C40" s="22"/>
      <c r="D40" s="22" t="s">
        <v>134</v>
      </c>
      <c r="E40" s="22">
        <v>5</v>
      </c>
      <c r="F40" s="69"/>
      <c r="G40" s="70"/>
      <c r="H40" s="71"/>
      <c r="I40" s="22" t="s">
        <v>135</v>
      </c>
      <c r="J40" s="22" t="s">
        <v>134</v>
      </c>
      <c r="K40" s="22">
        <v>5</v>
      </c>
      <c r="L40" s="22"/>
      <c r="M40" s="22" t="s">
        <v>136</v>
      </c>
      <c r="N40" s="26" t="str">
        <f>IF(AND(F40&gt;=1,F40&lt;=4),F40,"")</f>
        <v/>
      </c>
      <c r="O40" s="16"/>
    </row>
    <row r="41" spans="1:15" x14ac:dyDescent="0.3">
      <c r="A41" s="12"/>
      <c r="B41" s="76" t="s">
        <v>137</v>
      </c>
      <c r="C41" s="76"/>
      <c r="D41" s="76" t="s">
        <v>138</v>
      </c>
      <c r="E41" s="77">
        <v>6</v>
      </c>
      <c r="F41" s="78"/>
      <c r="G41" s="24"/>
      <c r="H41" s="25"/>
      <c r="I41" s="21" t="s">
        <v>139</v>
      </c>
      <c r="J41" s="22" t="s">
        <v>140</v>
      </c>
      <c r="K41" s="21">
        <v>5</v>
      </c>
      <c r="L41" s="21"/>
      <c r="M41" s="21" t="s">
        <v>141</v>
      </c>
      <c r="N41" s="26" t="str">
        <f>IF(AND(F41&gt;=1,F41&lt;=4),F41,"")</f>
        <v/>
      </c>
    </row>
    <row r="42" spans="1:15" s="12" customFormat="1" x14ac:dyDescent="0.3">
      <c r="B42" s="22" t="s">
        <v>142</v>
      </c>
      <c r="C42" s="22"/>
      <c r="D42" s="22" t="s">
        <v>143</v>
      </c>
      <c r="E42" s="22">
        <v>6</v>
      </c>
      <c r="F42" s="69"/>
      <c r="G42" s="70"/>
      <c r="H42" s="71"/>
      <c r="I42" s="22" t="s">
        <v>144</v>
      </c>
      <c r="J42" s="22" t="s">
        <v>145</v>
      </c>
      <c r="K42" s="22">
        <v>5</v>
      </c>
      <c r="L42" s="22"/>
      <c r="M42" s="22" t="s">
        <v>146</v>
      </c>
      <c r="N42" s="26" t="str">
        <f>IF(AND(F42&gt;=1,F42&lt;=4),F42,"")</f>
        <v/>
      </c>
      <c r="O42" s="16"/>
    </row>
    <row r="43" spans="1:15" s="12" customFormat="1" ht="30" x14ac:dyDescent="0.3">
      <c r="B43" s="28" t="s">
        <v>147</v>
      </c>
      <c r="C43" s="28"/>
      <c r="D43" s="28" t="s">
        <v>148</v>
      </c>
      <c r="E43" s="28">
        <v>12</v>
      </c>
      <c r="F43" s="72"/>
      <c r="G43" s="73"/>
      <c r="H43" s="71"/>
      <c r="I43" s="22" t="s">
        <v>149</v>
      </c>
      <c r="J43" s="22" t="s">
        <v>150</v>
      </c>
      <c r="K43" s="22">
        <v>5</v>
      </c>
      <c r="L43" s="22"/>
      <c r="M43" s="22" t="s">
        <v>151</v>
      </c>
      <c r="N43" s="26" t="str">
        <f>IF(AND(F43&gt;=1,F43&lt;=4),F43,"")</f>
        <v/>
      </c>
      <c r="O43" s="16"/>
    </row>
    <row r="44" spans="1:15" s="12" customFormat="1" ht="30" x14ac:dyDescent="0.3">
      <c r="B44" s="36"/>
      <c r="C44" s="36"/>
      <c r="D44" s="36"/>
      <c r="E44" s="36"/>
      <c r="F44" s="79"/>
      <c r="G44" s="80"/>
      <c r="H44" s="71"/>
      <c r="I44" s="22" t="s">
        <v>152</v>
      </c>
      <c r="J44" s="22" t="s">
        <v>148</v>
      </c>
      <c r="K44" s="22">
        <v>5</v>
      </c>
      <c r="L44" s="22" t="s">
        <v>153</v>
      </c>
      <c r="M44" s="22" t="s">
        <v>151</v>
      </c>
      <c r="N44" s="26" t="str">
        <f>IF(AND(F43&gt;=1,F43&lt;=4),F43,"")</f>
        <v/>
      </c>
      <c r="O44" s="16"/>
    </row>
    <row r="45" spans="1:15" s="12" customFormat="1" x14ac:dyDescent="0.3">
      <c r="B45" s="32"/>
      <c r="C45" s="32"/>
      <c r="D45" s="32"/>
      <c r="E45" s="32"/>
      <c r="F45" s="74"/>
      <c r="G45" s="75"/>
      <c r="H45" s="71"/>
      <c r="I45" s="22" t="s">
        <v>154</v>
      </c>
      <c r="J45" s="22" t="s">
        <v>155</v>
      </c>
      <c r="K45" s="22">
        <v>5</v>
      </c>
      <c r="L45" s="22" t="s">
        <v>153</v>
      </c>
      <c r="M45" s="22" t="s">
        <v>151</v>
      </c>
      <c r="N45" s="26" t="str">
        <f>IF(AND(F43&gt;=1,F43&lt;=4),F43,"")</f>
        <v/>
      </c>
      <c r="O45" s="16"/>
    </row>
    <row r="46" spans="1:15" ht="30" x14ac:dyDescent="0.3">
      <c r="A46" s="12"/>
      <c r="B46" s="81" t="s">
        <v>156</v>
      </c>
      <c r="C46" s="81"/>
      <c r="D46" s="81" t="s">
        <v>157</v>
      </c>
      <c r="E46" s="82">
        <v>5</v>
      </c>
      <c r="F46" s="83"/>
      <c r="G46" s="24"/>
      <c r="H46" s="25"/>
      <c r="I46" s="21" t="s">
        <v>158</v>
      </c>
      <c r="J46" s="22" t="s">
        <v>157</v>
      </c>
      <c r="K46" s="21">
        <v>5</v>
      </c>
      <c r="L46" s="21"/>
      <c r="M46" s="21" t="s">
        <v>159</v>
      </c>
      <c r="N46" s="26" t="str">
        <f t="shared" ref="N46:N59" si="1">IF(AND(F46&gt;=1,F46&lt;=4),F46,"")</f>
        <v/>
      </c>
    </row>
    <row r="47" spans="1:15" ht="30" x14ac:dyDescent="0.3">
      <c r="A47" s="12"/>
      <c r="B47" s="81" t="s">
        <v>160</v>
      </c>
      <c r="C47" s="81"/>
      <c r="D47" s="81" t="s">
        <v>161</v>
      </c>
      <c r="E47" s="82">
        <v>16</v>
      </c>
      <c r="F47" s="83"/>
      <c r="G47" s="24"/>
      <c r="H47" s="25"/>
      <c r="I47" s="21" t="s">
        <v>162</v>
      </c>
      <c r="J47" s="22" t="s">
        <v>161</v>
      </c>
      <c r="K47" s="21">
        <v>15</v>
      </c>
      <c r="L47" s="21"/>
      <c r="M47" s="21" t="s">
        <v>163</v>
      </c>
      <c r="N47" s="26" t="str">
        <f t="shared" si="1"/>
        <v/>
      </c>
    </row>
    <row r="48" spans="1:15" s="12" customFormat="1" x14ac:dyDescent="0.3">
      <c r="B48" s="76" t="s">
        <v>164</v>
      </c>
      <c r="C48" s="76"/>
      <c r="D48" s="76" t="s">
        <v>165</v>
      </c>
      <c r="E48" s="76">
        <v>6</v>
      </c>
      <c r="F48" s="84"/>
      <c r="G48" s="70"/>
      <c r="H48" s="71"/>
      <c r="I48" s="22" t="s">
        <v>166</v>
      </c>
      <c r="J48" s="22" t="s">
        <v>165</v>
      </c>
      <c r="K48" s="22">
        <v>5</v>
      </c>
      <c r="L48" s="22" t="s">
        <v>153</v>
      </c>
      <c r="M48" s="22" t="s">
        <v>167</v>
      </c>
      <c r="N48" s="26" t="str">
        <f t="shared" si="1"/>
        <v/>
      </c>
      <c r="O48" s="16"/>
    </row>
    <row r="49" spans="1:15" s="12" customFormat="1" ht="30" x14ac:dyDescent="0.3">
      <c r="B49" s="76" t="s">
        <v>168</v>
      </c>
      <c r="C49" s="76"/>
      <c r="D49" s="76" t="s">
        <v>169</v>
      </c>
      <c r="E49" s="76">
        <v>6</v>
      </c>
      <c r="F49" s="84"/>
      <c r="G49" s="70"/>
      <c r="H49" s="71"/>
      <c r="I49" s="22" t="s">
        <v>170</v>
      </c>
      <c r="J49" s="22" t="s">
        <v>169</v>
      </c>
      <c r="K49" s="22">
        <v>5</v>
      </c>
      <c r="L49" s="22" t="s">
        <v>153</v>
      </c>
      <c r="M49" s="22" t="s">
        <v>171</v>
      </c>
      <c r="N49" s="26" t="str">
        <f t="shared" si="1"/>
        <v/>
      </c>
      <c r="O49" s="16"/>
    </row>
    <row r="50" spans="1:15" s="12" customFormat="1" ht="30" x14ac:dyDescent="0.3">
      <c r="B50" s="76" t="s">
        <v>172</v>
      </c>
      <c r="C50" s="76"/>
      <c r="D50" s="76" t="s">
        <v>173</v>
      </c>
      <c r="E50" s="76">
        <v>6</v>
      </c>
      <c r="F50" s="84"/>
      <c r="G50" s="70"/>
      <c r="H50" s="71"/>
      <c r="I50" s="22" t="s">
        <v>174</v>
      </c>
      <c r="J50" s="22" t="s">
        <v>173</v>
      </c>
      <c r="K50" s="22">
        <v>5</v>
      </c>
      <c r="L50" s="22" t="s">
        <v>153</v>
      </c>
      <c r="M50" s="22" t="s">
        <v>175</v>
      </c>
      <c r="N50" s="26" t="str">
        <f t="shared" si="1"/>
        <v/>
      </c>
      <c r="O50" s="16"/>
    </row>
    <row r="51" spans="1:15" s="12" customFormat="1" ht="30" x14ac:dyDescent="0.3">
      <c r="B51" s="76" t="s">
        <v>176</v>
      </c>
      <c r="C51" s="76"/>
      <c r="D51" s="76" t="s">
        <v>177</v>
      </c>
      <c r="E51" s="76">
        <v>6</v>
      </c>
      <c r="F51" s="84"/>
      <c r="G51" s="70"/>
      <c r="H51" s="71"/>
      <c r="I51" s="22" t="s">
        <v>178</v>
      </c>
      <c r="J51" s="22" t="s">
        <v>177</v>
      </c>
      <c r="K51" s="22">
        <v>5</v>
      </c>
      <c r="L51" s="22" t="s">
        <v>153</v>
      </c>
      <c r="M51" s="22" t="s">
        <v>179</v>
      </c>
      <c r="N51" s="26" t="str">
        <f t="shared" si="1"/>
        <v/>
      </c>
      <c r="O51" s="16"/>
    </row>
    <row r="52" spans="1:15" s="12" customFormat="1" x14ac:dyDescent="0.3">
      <c r="B52" s="76" t="s">
        <v>180</v>
      </c>
      <c r="C52" s="76"/>
      <c r="D52" s="76" t="s">
        <v>181</v>
      </c>
      <c r="E52" s="76">
        <v>6</v>
      </c>
      <c r="F52" s="84"/>
      <c r="G52" s="70"/>
      <c r="H52" s="71"/>
      <c r="I52" s="22" t="s">
        <v>182</v>
      </c>
      <c r="J52" s="22" t="s">
        <v>181</v>
      </c>
      <c r="K52" s="22">
        <v>5</v>
      </c>
      <c r="L52" s="22" t="s">
        <v>153</v>
      </c>
      <c r="M52" s="22" t="s">
        <v>183</v>
      </c>
      <c r="N52" s="26" t="str">
        <f t="shared" si="1"/>
        <v/>
      </c>
      <c r="O52" s="16"/>
    </row>
    <row r="53" spans="1:15" ht="30" x14ac:dyDescent="0.3">
      <c r="A53" s="12"/>
      <c r="B53" s="76" t="s">
        <v>184</v>
      </c>
      <c r="C53" s="76"/>
      <c r="D53" s="76" t="s">
        <v>185</v>
      </c>
      <c r="E53" s="77">
        <v>5</v>
      </c>
      <c r="F53" s="78"/>
      <c r="G53" s="24"/>
      <c r="H53" s="25"/>
      <c r="I53" s="21" t="s">
        <v>186</v>
      </c>
      <c r="J53" s="22" t="s">
        <v>187</v>
      </c>
      <c r="K53" s="21">
        <v>5</v>
      </c>
      <c r="L53" s="22" t="s">
        <v>153</v>
      </c>
      <c r="M53" s="21" t="s">
        <v>188</v>
      </c>
      <c r="N53" s="26" t="str">
        <f t="shared" si="1"/>
        <v/>
      </c>
    </row>
    <row r="54" spans="1:15" x14ac:dyDescent="0.3">
      <c r="A54" s="12"/>
      <c r="B54" s="76" t="s">
        <v>189</v>
      </c>
      <c r="C54" s="76"/>
      <c r="D54" s="76" t="s">
        <v>190</v>
      </c>
      <c r="E54" s="77">
        <v>5</v>
      </c>
      <c r="F54" s="78"/>
      <c r="G54" s="24"/>
      <c r="H54" s="25"/>
      <c r="I54" s="21" t="s">
        <v>191</v>
      </c>
      <c r="J54" s="22" t="s">
        <v>190</v>
      </c>
      <c r="K54" s="21">
        <v>5</v>
      </c>
      <c r="L54" s="22" t="s">
        <v>153</v>
      </c>
      <c r="M54" s="21" t="s">
        <v>192</v>
      </c>
      <c r="N54" s="26" t="str">
        <f t="shared" si="1"/>
        <v/>
      </c>
    </row>
    <row r="55" spans="1:15" ht="30" x14ac:dyDescent="0.3">
      <c r="A55" s="12"/>
      <c r="B55" s="76" t="s">
        <v>193</v>
      </c>
      <c r="C55" s="76"/>
      <c r="D55" s="76" t="s">
        <v>194</v>
      </c>
      <c r="E55" s="77">
        <v>5</v>
      </c>
      <c r="F55" s="78"/>
      <c r="G55" s="24"/>
      <c r="H55" s="25"/>
      <c r="I55" s="21" t="s">
        <v>195</v>
      </c>
      <c r="J55" s="22" t="s">
        <v>196</v>
      </c>
      <c r="K55" s="21">
        <v>5</v>
      </c>
      <c r="L55" s="22" t="s">
        <v>153</v>
      </c>
      <c r="M55" s="21" t="s">
        <v>197</v>
      </c>
      <c r="N55" s="26" t="str">
        <f t="shared" si="1"/>
        <v/>
      </c>
    </row>
    <row r="56" spans="1:15" ht="30" x14ac:dyDescent="0.3">
      <c r="A56" s="12"/>
      <c r="B56" s="76" t="s">
        <v>198</v>
      </c>
      <c r="C56" s="76"/>
      <c r="D56" s="76" t="s">
        <v>199</v>
      </c>
      <c r="E56" s="77">
        <v>5</v>
      </c>
      <c r="F56" s="78"/>
      <c r="G56" s="24"/>
      <c r="H56" s="25"/>
      <c r="I56" s="85" t="s">
        <v>200</v>
      </c>
      <c r="J56" s="22" t="s">
        <v>199</v>
      </c>
      <c r="K56" s="21">
        <v>5</v>
      </c>
      <c r="L56" s="22" t="s">
        <v>201</v>
      </c>
      <c r="M56" s="21" t="s">
        <v>202</v>
      </c>
      <c r="N56" s="26" t="str">
        <f t="shared" si="1"/>
        <v/>
      </c>
    </row>
    <row r="57" spans="1:15" ht="30" x14ac:dyDescent="0.3">
      <c r="A57" s="12"/>
      <c r="B57" s="76" t="s">
        <v>203</v>
      </c>
      <c r="C57" s="76"/>
      <c r="D57" s="76" t="s">
        <v>204</v>
      </c>
      <c r="E57" s="77">
        <v>3</v>
      </c>
      <c r="F57" s="78"/>
      <c r="G57" s="24"/>
      <c r="H57" s="25"/>
      <c r="I57" s="21" t="s">
        <v>205</v>
      </c>
      <c r="J57" s="22" t="s">
        <v>206</v>
      </c>
      <c r="K57" s="21">
        <v>5</v>
      </c>
      <c r="L57" s="22" t="s">
        <v>153</v>
      </c>
      <c r="M57" s="22" t="s">
        <v>207</v>
      </c>
      <c r="N57" s="26" t="str">
        <f t="shared" si="1"/>
        <v/>
      </c>
    </row>
    <row r="58" spans="1:15" x14ac:dyDescent="0.3">
      <c r="A58" s="12"/>
      <c r="B58" s="76" t="s">
        <v>208</v>
      </c>
      <c r="C58" s="76"/>
      <c r="D58" s="76" t="s">
        <v>209</v>
      </c>
      <c r="E58" s="77">
        <v>5</v>
      </c>
      <c r="F58" s="78"/>
      <c r="G58" s="24"/>
      <c r="H58" s="25"/>
      <c r="I58" s="21" t="s">
        <v>210</v>
      </c>
      <c r="J58" s="22" t="s">
        <v>209</v>
      </c>
      <c r="K58" s="21">
        <v>5</v>
      </c>
      <c r="L58" s="22" t="s">
        <v>153</v>
      </c>
      <c r="M58" s="22" t="s">
        <v>211</v>
      </c>
      <c r="N58" s="26" t="str">
        <f t="shared" si="1"/>
        <v/>
      </c>
    </row>
    <row r="59" spans="1:15" ht="30" x14ac:dyDescent="0.3">
      <c r="A59" s="12"/>
      <c r="B59" s="76" t="s">
        <v>212</v>
      </c>
      <c r="C59" s="76"/>
      <c r="D59" s="76" t="s">
        <v>206</v>
      </c>
      <c r="E59" s="77">
        <v>5</v>
      </c>
      <c r="F59" s="78"/>
      <c r="G59" s="24"/>
      <c r="H59" s="25"/>
      <c r="I59" s="21" t="s">
        <v>205</v>
      </c>
      <c r="J59" s="22" t="s">
        <v>206</v>
      </c>
      <c r="K59" s="21">
        <v>5</v>
      </c>
      <c r="L59" s="22" t="s">
        <v>153</v>
      </c>
      <c r="M59" s="22" t="s">
        <v>213</v>
      </c>
      <c r="N59" s="26" t="str">
        <f t="shared" si="1"/>
        <v/>
      </c>
    </row>
    <row r="60" spans="1:15" s="12" customFormat="1" ht="15" customHeight="1" x14ac:dyDescent="0.3">
      <c r="B60" s="64" t="s">
        <v>214</v>
      </c>
      <c r="C60" s="65"/>
      <c r="D60" s="65"/>
      <c r="E60" s="65"/>
      <c r="F60" s="66"/>
      <c r="G60" s="67"/>
      <c r="H60" s="67"/>
      <c r="I60" s="67"/>
      <c r="J60" s="67"/>
      <c r="K60" s="67"/>
      <c r="L60" s="67"/>
      <c r="M60" s="68"/>
      <c r="N60" s="20"/>
      <c r="O60" s="16"/>
    </row>
    <row r="61" spans="1:15" ht="30" x14ac:dyDescent="0.3">
      <c r="B61" s="31" t="s">
        <v>95</v>
      </c>
      <c r="C61" s="31"/>
      <c r="D61" s="32" t="s">
        <v>96</v>
      </c>
      <c r="E61" s="31">
        <v>5</v>
      </c>
      <c r="F61" s="41"/>
      <c r="G61" s="34"/>
      <c r="H61" s="42"/>
      <c r="I61" s="31" t="s">
        <v>97</v>
      </c>
      <c r="J61" s="32" t="s">
        <v>98</v>
      </c>
      <c r="K61" s="31">
        <v>5</v>
      </c>
      <c r="L61" s="31"/>
      <c r="M61" s="36" t="s">
        <v>99</v>
      </c>
      <c r="N61" s="26" t="str">
        <f>IF(AND(F61&gt;=1,F61&lt;=4),F61,"")</f>
        <v/>
      </c>
    </row>
    <row r="62" spans="1:15" ht="15.75" x14ac:dyDescent="0.3">
      <c r="B62" s="21" t="s">
        <v>100</v>
      </c>
      <c r="C62" s="21"/>
      <c r="D62" s="22" t="s">
        <v>101</v>
      </c>
      <c r="E62" s="21">
        <v>15</v>
      </c>
      <c r="F62" s="23"/>
      <c r="G62" s="24"/>
      <c r="H62" s="25"/>
      <c r="I62" s="21" t="s">
        <v>102</v>
      </c>
      <c r="J62" s="22" t="s">
        <v>103</v>
      </c>
      <c r="K62" s="21">
        <v>15</v>
      </c>
      <c r="L62" s="21"/>
      <c r="M62" s="21" t="s">
        <v>104</v>
      </c>
      <c r="N62" s="26" t="str">
        <f>IF(AND(F62&gt;=1,F62&lt;=4),"bestanden","")</f>
        <v/>
      </c>
    </row>
    <row r="63" spans="1:15" s="12" customFormat="1" x14ac:dyDescent="0.3">
      <c r="B63" s="86" t="s">
        <v>215</v>
      </c>
      <c r="C63" s="86"/>
      <c r="D63" s="86" t="s">
        <v>216</v>
      </c>
      <c r="E63" s="86">
        <v>10</v>
      </c>
      <c r="F63" s="87"/>
      <c r="G63" s="88"/>
      <c r="H63" s="89"/>
      <c r="I63" s="86" t="s">
        <v>217</v>
      </c>
      <c r="J63" s="86" t="s">
        <v>218</v>
      </c>
      <c r="K63" s="86">
        <v>10</v>
      </c>
      <c r="L63" s="86"/>
      <c r="M63" s="86" t="s">
        <v>219</v>
      </c>
      <c r="N63" s="26" t="str">
        <f>IF(AND(F63&gt;=1,F63&lt;=4),F63,"")</f>
        <v/>
      </c>
      <c r="O63" s="16"/>
    </row>
    <row r="64" spans="1:15" s="12" customFormat="1" x14ac:dyDescent="0.3">
      <c r="B64" s="86" t="s">
        <v>220</v>
      </c>
      <c r="C64" s="86"/>
      <c r="D64" s="86" t="s">
        <v>221</v>
      </c>
      <c r="E64" s="86">
        <v>10</v>
      </c>
      <c r="F64" s="87"/>
      <c r="G64" s="88"/>
      <c r="H64" s="89"/>
      <c r="I64" s="86" t="s">
        <v>222</v>
      </c>
      <c r="J64" s="86" t="s">
        <v>223</v>
      </c>
      <c r="K64" s="86">
        <v>10</v>
      </c>
      <c r="L64" s="86"/>
      <c r="M64" s="86" t="s">
        <v>224</v>
      </c>
      <c r="N64" s="26" t="str">
        <f>IF(AND(F64&gt;=1,F64&lt;=4),F64,"")</f>
        <v/>
      </c>
      <c r="O64" s="16"/>
    </row>
    <row r="65" spans="2:15" s="12" customFormat="1" ht="30" x14ac:dyDescent="0.3">
      <c r="B65" s="86" t="s">
        <v>225</v>
      </c>
      <c r="C65" s="86"/>
      <c r="D65" s="86" t="s">
        <v>226</v>
      </c>
      <c r="E65" s="86">
        <v>8</v>
      </c>
      <c r="F65" s="87"/>
      <c r="G65" s="88"/>
      <c r="H65" s="89"/>
      <c r="I65" s="86" t="s">
        <v>227</v>
      </c>
      <c r="J65" s="86" t="s">
        <v>228</v>
      </c>
      <c r="K65" s="86">
        <v>10</v>
      </c>
      <c r="L65" s="86"/>
      <c r="M65" s="86" t="s">
        <v>229</v>
      </c>
      <c r="N65" s="26" t="str">
        <f>IF(AND(F65&gt;=1,F65&lt;=4),F65,"")</f>
        <v/>
      </c>
      <c r="O65" s="16"/>
    </row>
    <row r="66" spans="2:15" s="12" customFormat="1" x14ac:dyDescent="0.3">
      <c r="B66" s="90" t="s">
        <v>230</v>
      </c>
      <c r="C66" s="90"/>
      <c r="D66" s="90" t="s">
        <v>231</v>
      </c>
      <c r="E66" s="90">
        <v>11</v>
      </c>
      <c r="F66" s="91"/>
      <c r="G66" s="92"/>
      <c r="H66" s="89"/>
      <c r="I66" s="86" t="s">
        <v>144</v>
      </c>
      <c r="J66" s="86" t="s">
        <v>145</v>
      </c>
      <c r="K66" s="86">
        <v>5</v>
      </c>
      <c r="L66" s="86"/>
      <c r="M66" s="86" t="s">
        <v>232</v>
      </c>
      <c r="N66" s="26" t="str">
        <f>IF(AND(F66&gt;=1,F66&lt;=4),F66,"")</f>
        <v/>
      </c>
      <c r="O66" s="16"/>
    </row>
    <row r="67" spans="2:15" s="12" customFormat="1" x14ac:dyDescent="0.3">
      <c r="B67" s="93"/>
      <c r="C67" s="93"/>
      <c r="D67" s="93"/>
      <c r="E67" s="93"/>
      <c r="F67" s="94"/>
      <c r="G67" s="95"/>
      <c r="H67" s="89"/>
      <c r="I67" s="86" t="s">
        <v>233</v>
      </c>
      <c r="J67" s="86" t="s">
        <v>234</v>
      </c>
      <c r="K67" s="86">
        <v>5</v>
      </c>
      <c r="L67" s="86" t="s">
        <v>153</v>
      </c>
      <c r="M67" s="86" t="s">
        <v>232</v>
      </c>
      <c r="N67" s="26" t="str">
        <f>IF(AND(F66&gt;=1,F66&lt;=4),F66,"")</f>
        <v/>
      </c>
      <c r="O67" s="16"/>
    </row>
    <row r="68" spans="2:15" s="12" customFormat="1" ht="30" x14ac:dyDescent="0.3">
      <c r="B68" s="90" t="s">
        <v>235</v>
      </c>
      <c r="C68" s="90"/>
      <c r="D68" s="90" t="s">
        <v>236</v>
      </c>
      <c r="E68" s="90">
        <v>8</v>
      </c>
      <c r="F68" s="91"/>
      <c r="G68" s="92"/>
      <c r="H68" s="89"/>
      <c r="I68" s="86" t="s">
        <v>237</v>
      </c>
      <c r="J68" s="86" t="s">
        <v>238</v>
      </c>
      <c r="K68" s="86">
        <v>5</v>
      </c>
      <c r="L68" s="86"/>
      <c r="M68" s="86" t="s">
        <v>239</v>
      </c>
      <c r="N68" s="26" t="str">
        <f>IF(AND(F68&gt;=1,F68&lt;=4),F68,"")</f>
        <v/>
      </c>
      <c r="O68" s="16"/>
    </row>
    <row r="69" spans="2:15" s="12" customFormat="1" x14ac:dyDescent="0.3">
      <c r="B69" s="96"/>
      <c r="C69" s="96"/>
      <c r="D69" s="97"/>
      <c r="E69" s="96"/>
      <c r="F69" s="98"/>
      <c r="G69" s="99"/>
      <c r="H69" s="100"/>
      <c r="I69" s="96" t="s">
        <v>240</v>
      </c>
      <c r="J69" s="96" t="s">
        <v>241</v>
      </c>
      <c r="K69" s="96">
        <v>5</v>
      </c>
      <c r="L69" s="96"/>
      <c r="M69" s="86" t="s">
        <v>239</v>
      </c>
      <c r="N69" s="26" t="str">
        <f>IF(AND(F68&gt;=1,F68&lt;=4),F68,"")</f>
        <v/>
      </c>
      <c r="O69" s="16"/>
    </row>
    <row r="70" spans="2:15" s="12" customFormat="1" x14ac:dyDescent="0.3">
      <c r="B70" s="86" t="s">
        <v>242</v>
      </c>
      <c r="C70" s="86"/>
      <c r="D70" s="86" t="s">
        <v>243</v>
      </c>
      <c r="E70" s="86">
        <v>6</v>
      </c>
      <c r="F70" s="87"/>
      <c r="G70" s="88"/>
      <c r="H70" s="89"/>
      <c r="I70" s="86" t="s">
        <v>244</v>
      </c>
      <c r="J70" s="86" t="s">
        <v>245</v>
      </c>
      <c r="K70" s="86">
        <v>5</v>
      </c>
      <c r="L70" s="86"/>
      <c r="M70" s="86" t="s">
        <v>246</v>
      </c>
      <c r="N70" s="26" t="str">
        <f>IF(AND(F70&gt;=1,F70&lt;=4),F70,"")</f>
        <v/>
      </c>
      <c r="O70" s="16"/>
    </row>
    <row r="71" spans="2:15" s="12" customFormat="1" ht="30" x14ac:dyDescent="0.3">
      <c r="B71" s="86" t="s">
        <v>247</v>
      </c>
      <c r="C71" s="86"/>
      <c r="D71" s="86" t="s">
        <v>248</v>
      </c>
      <c r="E71" s="86">
        <v>11</v>
      </c>
      <c r="F71" s="87"/>
      <c r="G71" s="88"/>
      <c r="H71" s="89"/>
      <c r="I71" s="86" t="s">
        <v>249</v>
      </c>
      <c r="J71" s="86" t="s">
        <v>248</v>
      </c>
      <c r="K71" s="86">
        <v>10</v>
      </c>
      <c r="L71" s="86"/>
      <c r="M71" s="86" t="s">
        <v>250</v>
      </c>
      <c r="N71" s="26" t="str">
        <f>IF(AND(F71&gt;=1,F71&lt;=4),F71,"")</f>
        <v/>
      </c>
      <c r="O71" s="16"/>
    </row>
    <row r="72" spans="2:15" s="12" customFormat="1" x14ac:dyDescent="0.3">
      <c r="B72" s="90" t="s">
        <v>251</v>
      </c>
      <c r="C72" s="90"/>
      <c r="D72" s="90" t="s">
        <v>252</v>
      </c>
      <c r="E72" s="90">
        <v>14</v>
      </c>
      <c r="F72" s="91"/>
      <c r="G72" s="92"/>
      <c r="H72" s="89"/>
      <c r="I72" s="86" t="s">
        <v>253</v>
      </c>
      <c r="J72" s="86" t="s">
        <v>254</v>
      </c>
      <c r="K72" s="86">
        <v>5</v>
      </c>
      <c r="L72" s="86"/>
      <c r="M72" s="86" t="s">
        <v>255</v>
      </c>
      <c r="N72" s="26" t="str">
        <f>IF(AND(F72&gt;=1,F72&lt;=4),F72,"")</f>
        <v/>
      </c>
      <c r="O72" s="16"/>
    </row>
    <row r="73" spans="2:15" s="12" customFormat="1" ht="30" x14ac:dyDescent="0.3">
      <c r="B73" s="96"/>
      <c r="C73" s="96"/>
      <c r="D73" s="96"/>
      <c r="E73" s="96"/>
      <c r="F73" s="98"/>
      <c r="G73" s="99"/>
      <c r="H73" s="101"/>
      <c r="I73" s="93" t="s">
        <v>256</v>
      </c>
      <c r="J73" s="93" t="s">
        <v>257</v>
      </c>
      <c r="K73" s="93">
        <v>5</v>
      </c>
      <c r="L73" s="93"/>
      <c r="M73" s="93" t="s">
        <v>255</v>
      </c>
      <c r="N73" s="26" t="str">
        <f>IF(AND(F72&gt;=1,F72&lt;=4),F72,"")</f>
        <v/>
      </c>
      <c r="O73" s="16"/>
    </row>
    <row r="74" spans="2:15" s="12" customFormat="1" x14ac:dyDescent="0.3">
      <c r="B74" s="96"/>
      <c r="C74" s="96"/>
      <c r="D74" s="96"/>
      <c r="E74" s="96"/>
      <c r="F74" s="98"/>
      <c r="G74" s="99"/>
      <c r="H74" s="89"/>
      <c r="I74" s="86" t="s">
        <v>127</v>
      </c>
      <c r="J74" s="86" t="s">
        <v>258</v>
      </c>
      <c r="K74" s="86">
        <v>5</v>
      </c>
      <c r="L74" s="86"/>
      <c r="M74" s="86" t="s">
        <v>255</v>
      </c>
      <c r="N74" s="26" t="str">
        <f>IF(AND(F72&gt;=1,F72&lt;=4),F72,"")</f>
        <v/>
      </c>
      <c r="O74" s="16"/>
    </row>
    <row r="75" spans="2:15" s="12" customFormat="1" ht="45" x14ac:dyDescent="0.3">
      <c r="B75" s="86" t="s">
        <v>259</v>
      </c>
      <c r="C75" s="86"/>
      <c r="D75" s="86" t="s">
        <v>260</v>
      </c>
      <c r="E75" s="86">
        <v>5</v>
      </c>
      <c r="F75" s="87"/>
      <c r="G75" s="88"/>
      <c r="H75" s="89"/>
      <c r="I75" s="86" t="s">
        <v>261</v>
      </c>
      <c r="J75" s="86" t="s">
        <v>262</v>
      </c>
      <c r="K75" s="86">
        <v>5</v>
      </c>
      <c r="L75" s="86"/>
      <c r="M75" s="86" t="s">
        <v>263</v>
      </c>
      <c r="N75" s="26" t="str">
        <f t="shared" ref="N75:N84" si="2">IF(AND(F75&gt;=1,F75&lt;=4),F75,"")</f>
        <v/>
      </c>
      <c r="O75" s="16"/>
    </row>
    <row r="76" spans="2:15" s="12" customFormat="1" ht="30" x14ac:dyDescent="0.3">
      <c r="B76" s="86" t="s">
        <v>264</v>
      </c>
      <c r="C76" s="86"/>
      <c r="D76" s="86" t="s">
        <v>265</v>
      </c>
      <c r="E76" s="86">
        <v>16</v>
      </c>
      <c r="F76" s="87"/>
      <c r="G76" s="88"/>
      <c r="H76" s="89"/>
      <c r="I76" s="86" t="s">
        <v>266</v>
      </c>
      <c r="J76" s="86" t="s">
        <v>267</v>
      </c>
      <c r="K76" s="86">
        <v>15</v>
      </c>
      <c r="L76" s="86"/>
      <c r="M76" s="86" t="s">
        <v>268</v>
      </c>
      <c r="N76" s="26" t="str">
        <f t="shared" si="2"/>
        <v/>
      </c>
      <c r="O76" s="16"/>
    </row>
    <row r="77" spans="2:15" s="12" customFormat="1" x14ac:dyDescent="0.3">
      <c r="B77" s="102" t="s">
        <v>269</v>
      </c>
      <c r="C77" s="102"/>
      <c r="D77" s="102" t="s">
        <v>270</v>
      </c>
      <c r="E77" s="102">
        <v>8</v>
      </c>
      <c r="F77" s="103"/>
      <c r="G77" s="88"/>
      <c r="H77" s="89"/>
      <c r="I77" s="86" t="s">
        <v>271</v>
      </c>
      <c r="J77" s="86" t="s">
        <v>272</v>
      </c>
      <c r="K77" s="86">
        <v>5</v>
      </c>
      <c r="L77" s="86"/>
      <c r="M77" s="86"/>
      <c r="N77" s="26" t="str">
        <f t="shared" si="2"/>
        <v/>
      </c>
      <c r="O77" s="16"/>
    </row>
    <row r="78" spans="2:15" x14ac:dyDescent="0.25">
      <c r="B78" s="102" t="s">
        <v>269</v>
      </c>
      <c r="C78" s="102"/>
      <c r="D78" s="102" t="s">
        <v>270</v>
      </c>
      <c r="E78" s="102">
        <v>8</v>
      </c>
      <c r="F78" s="103"/>
      <c r="G78" s="104"/>
      <c r="H78" s="105"/>
      <c r="I78" s="106" t="s">
        <v>273</v>
      </c>
      <c r="J78" s="106" t="s">
        <v>274</v>
      </c>
      <c r="K78" s="106">
        <v>5</v>
      </c>
      <c r="L78" s="86" t="s">
        <v>153</v>
      </c>
      <c r="M78" s="106" t="s">
        <v>275</v>
      </c>
      <c r="N78" s="26" t="str">
        <f t="shared" si="2"/>
        <v/>
      </c>
    </row>
    <row r="79" spans="2:15" s="12" customFormat="1" x14ac:dyDescent="0.3">
      <c r="B79" s="107" t="s">
        <v>276</v>
      </c>
      <c r="C79" s="107"/>
      <c r="D79" s="107" t="s">
        <v>277</v>
      </c>
      <c r="E79" s="107">
        <v>5</v>
      </c>
      <c r="F79" s="108"/>
      <c r="G79" s="88"/>
      <c r="H79" s="89"/>
      <c r="I79" s="86" t="s">
        <v>278</v>
      </c>
      <c r="J79" s="86" t="s">
        <v>279</v>
      </c>
      <c r="K79" s="86">
        <v>5</v>
      </c>
      <c r="L79" s="86" t="s">
        <v>153</v>
      </c>
      <c r="M79" s="86" t="s">
        <v>280</v>
      </c>
      <c r="N79" s="26" t="str">
        <f t="shared" si="2"/>
        <v/>
      </c>
      <c r="O79" s="16"/>
    </row>
    <row r="80" spans="2:15" s="12" customFormat="1" x14ac:dyDescent="0.3">
      <c r="B80" s="107" t="s">
        <v>281</v>
      </c>
      <c r="C80" s="107"/>
      <c r="D80" s="107" t="s">
        <v>282</v>
      </c>
      <c r="E80" s="107">
        <v>5</v>
      </c>
      <c r="F80" s="108"/>
      <c r="G80" s="88"/>
      <c r="H80" s="89"/>
      <c r="I80" s="86" t="s">
        <v>283</v>
      </c>
      <c r="J80" s="86" t="s">
        <v>284</v>
      </c>
      <c r="K80" s="86">
        <v>5</v>
      </c>
      <c r="L80" s="86"/>
      <c r="M80" s="86" t="s">
        <v>285</v>
      </c>
      <c r="N80" s="26" t="str">
        <f t="shared" si="2"/>
        <v/>
      </c>
      <c r="O80" s="16"/>
    </row>
    <row r="81" spans="2:15" s="12" customFormat="1" x14ac:dyDescent="0.3">
      <c r="B81" s="107" t="s">
        <v>286</v>
      </c>
      <c r="C81" s="107"/>
      <c r="D81" s="107" t="s">
        <v>287</v>
      </c>
      <c r="E81" s="107">
        <v>5</v>
      </c>
      <c r="F81" s="108"/>
      <c r="G81" s="88"/>
      <c r="H81" s="89"/>
      <c r="I81" s="86" t="s">
        <v>288</v>
      </c>
      <c r="J81" s="86" t="s">
        <v>289</v>
      </c>
      <c r="K81" s="86">
        <v>5</v>
      </c>
      <c r="L81" s="86" t="s">
        <v>153</v>
      </c>
      <c r="M81" s="86" t="s">
        <v>290</v>
      </c>
      <c r="N81" s="26" t="str">
        <f t="shared" si="2"/>
        <v/>
      </c>
      <c r="O81" s="16"/>
    </row>
    <row r="82" spans="2:15" s="12" customFormat="1" x14ac:dyDescent="0.3">
      <c r="B82" s="107" t="s">
        <v>291</v>
      </c>
      <c r="C82" s="107"/>
      <c r="D82" s="107" t="s">
        <v>292</v>
      </c>
      <c r="E82" s="107">
        <v>5</v>
      </c>
      <c r="F82" s="108"/>
      <c r="G82" s="88"/>
      <c r="H82" s="89"/>
      <c r="I82" s="86" t="s">
        <v>293</v>
      </c>
      <c r="J82" s="86" t="s">
        <v>294</v>
      </c>
      <c r="K82" s="86">
        <v>5</v>
      </c>
      <c r="L82" s="86" t="s">
        <v>153</v>
      </c>
      <c r="M82" s="86" t="s">
        <v>295</v>
      </c>
      <c r="N82" s="26" t="str">
        <f t="shared" si="2"/>
        <v/>
      </c>
      <c r="O82" s="16"/>
    </row>
    <row r="83" spans="2:15" s="12" customFormat="1" x14ac:dyDescent="0.3">
      <c r="B83" s="107" t="s">
        <v>296</v>
      </c>
      <c r="C83" s="107"/>
      <c r="D83" s="107" t="s">
        <v>297</v>
      </c>
      <c r="E83" s="107">
        <v>5</v>
      </c>
      <c r="F83" s="108"/>
      <c r="G83" s="88"/>
      <c r="H83" s="89"/>
      <c r="I83" s="86" t="s">
        <v>298</v>
      </c>
      <c r="J83" s="86" t="s">
        <v>299</v>
      </c>
      <c r="K83" s="86">
        <v>5</v>
      </c>
      <c r="L83" s="86" t="s">
        <v>153</v>
      </c>
      <c r="M83" s="86" t="s">
        <v>300</v>
      </c>
      <c r="N83" s="26" t="str">
        <f t="shared" si="2"/>
        <v/>
      </c>
      <c r="O83" s="16"/>
    </row>
    <row r="84" spans="2:15" s="12" customFormat="1" ht="30" x14ac:dyDescent="0.3">
      <c r="B84" s="107" t="s">
        <v>301</v>
      </c>
      <c r="C84" s="107"/>
      <c r="D84" s="107" t="s">
        <v>302</v>
      </c>
      <c r="E84" s="107">
        <v>9</v>
      </c>
      <c r="F84" s="108"/>
      <c r="G84" s="88"/>
      <c r="H84" s="89"/>
      <c r="I84" s="109" t="s">
        <v>200</v>
      </c>
      <c r="J84" s="86" t="s">
        <v>302</v>
      </c>
      <c r="K84" s="86">
        <v>9</v>
      </c>
      <c r="L84" s="22" t="s">
        <v>201</v>
      </c>
      <c r="M84" s="86" t="s">
        <v>303</v>
      </c>
      <c r="N84" s="26" t="str">
        <f t="shared" si="2"/>
        <v/>
      </c>
      <c r="O84" s="16"/>
    </row>
    <row r="85" spans="2:15" s="12" customFormat="1" ht="15" customHeight="1" x14ac:dyDescent="0.3">
      <c r="B85" s="64" t="s">
        <v>304</v>
      </c>
      <c r="C85" s="65"/>
      <c r="D85" s="65"/>
      <c r="E85" s="65"/>
      <c r="F85" s="66"/>
      <c r="G85" s="67"/>
      <c r="H85" s="67"/>
      <c r="I85" s="67"/>
      <c r="J85" s="67"/>
      <c r="K85" s="67"/>
      <c r="L85" s="67"/>
      <c r="M85" s="68"/>
      <c r="N85" s="20"/>
      <c r="O85" s="16"/>
    </row>
    <row r="86" spans="2:15" ht="30" x14ac:dyDescent="0.25">
      <c r="B86" s="31" t="s">
        <v>95</v>
      </c>
      <c r="C86" s="31"/>
      <c r="D86" s="32" t="s">
        <v>96</v>
      </c>
      <c r="E86" s="31">
        <v>5</v>
      </c>
      <c r="F86" s="41"/>
      <c r="G86" s="34"/>
      <c r="H86" s="42"/>
      <c r="I86" s="31" t="s">
        <v>97</v>
      </c>
      <c r="J86" s="32" t="s">
        <v>98</v>
      </c>
      <c r="K86" s="31">
        <v>5</v>
      </c>
      <c r="L86" s="31"/>
      <c r="M86" s="36" t="s">
        <v>99</v>
      </c>
      <c r="N86" s="26" t="str">
        <f>IF(AND(F86&gt;=1,F86&lt;=4),F86,"")</f>
        <v/>
      </c>
    </row>
    <row r="87" spans="2:15" x14ac:dyDescent="0.25">
      <c r="B87" s="21" t="s">
        <v>100</v>
      </c>
      <c r="C87" s="21"/>
      <c r="D87" s="22" t="s">
        <v>101</v>
      </c>
      <c r="E87" s="21">
        <v>15</v>
      </c>
      <c r="F87" s="23"/>
      <c r="G87" s="24"/>
      <c r="H87" s="25"/>
      <c r="I87" s="21" t="s">
        <v>102</v>
      </c>
      <c r="J87" s="22" t="s">
        <v>103</v>
      </c>
      <c r="K87" s="21">
        <v>15</v>
      </c>
      <c r="L87" s="21"/>
      <c r="M87" s="21" t="s">
        <v>104</v>
      </c>
      <c r="N87" s="26" t="str">
        <f>IF(AND(F87&gt;=1,F87&lt;=4),"bestanden","")</f>
        <v/>
      </c>
    </row>
    <row r="88" spans="2:15" s="12" customFormat="1" x14ac:dyDescent="0.3">
      <c r="B88" s="28" t="s">
        <v>305</v>
      </c>
      <c r="C88" s="28"/>
      <c r="D88" s="28" t="s">
        <v>306</v>
      </c>
      <c r="E88" s="28">
        <v>12</v>
      </c>
      <c r="F88" s="72"/>
      <c r="G88" s="73"/>
      <c r="H88" s="71"/>
      <c r="I88" s="22" t="s">
        <v>307</v>
      </c>
      <c r="J88" s="22" t="s">
        <v>306</v>
      </c>
      <c r="K88" s="22">
        <v>10</v>
      </c>
      <c r="L88" s="22"/>
      <c r="M88" s="22" t="s">
        <v>308</v>
      </c>
      <c r="N88" s="26" t="str">
        <f>IF(AND(F88&gt;=1,F88&lt;=4),F88,"")</f>
        <v/>
      </c>
      <c r="O88" s="16"/>
    </row>
    <row r="89" spans="2:15" s="12" customFormat="1" ht="30" x14ac:dyDescent="0.3">
      <c r="B89" s="32"/>
      <c r="C89" s="32"/>
      <c r="D89" s="32"/>
      <c r="E89" s="32"/>
      <c r="F89" s="74"/>
      <c r="G89" s="75"/>
      <c r="H89" s="71"/>
      <c r="I89" s="22" t="s">
        <v>309</v>
      </c>
      <c r="J89" s="22" t="s">
        <v>310</v>
      </c>
      <c r="K89" s="22">
        <v>5</v>
      </c>
      <c r="L89" s="22"/>
      <c r="M89" s="22" t="s">
        <v>308</v>
      </c>
      <c r="N89" s="26" t="str">
        <f>IF(AND(F88&gt;=1,F88&lt;=4),F88,"")</f>
        <v/>
      </c>
      <c r="O89" s="16"/>
    </row>
    <row r="90" spans="2:15" s="12" customFormat="1" x14ac:dyDescent="0.3">
      <c r="B90" s="22" t="s">
        <v>311</v>
      </c>
      <c r="C90" s="22"/>
      <c r="D90" s="22" t="s">
        <v>312</v>
      </c>
      <c r="E90" s="22">
        <v>7</v>
      </c>
      <c r="F90" s="69"/>
      <c r="G90" s="70"/>
      <c r="H90" s="71"/>
      <c r="I90" s="22" t="s">
        <v>313</v>
      </c>
      <c r="J90" s="22" t="s">
        <v>312</v>
      </c>
      <c r="K90" s="22">
        <v>5</v>
      </c>
      <c r="L90" s="22"/>
      <c r="M90" s="22" t="s">
        <v>314</v>
      </c>
      <c r="N90" s="26" t="str">
        <f t="shared" ref="N90:N95" si="3">IF(AND(F90&gt;=1,F90&lt;=4),F90,"")</f>
        <v/>
      </c>
      <c r="O90" s="16"/>
    </row>
    <row r="91" spans="2:15" s="12" customFormat="1" x14ac:dyDescent="0.3">
      <c r="B91" s="22" t="s">
        <v>315</v>
      </c>
      <c r="C91" s="22"/>
      <c r="D91" s="22" t="s">
        <v>316</v>
      </c>
      <c r="E91" s="22">
        <v>8</v>
      </c>
      <c r="F91" s="69"/>
      <c r="G91" s="70"/>
      <c r="H91" s="71"/>
      <c r="I91" s="22" t="s">
        <v>317</v>
      </c>
      <c r="J91" s="22" t="s">
        <v>316</v>
      </c>
      <c r="K91" s="22">
        <v>10</v>
      </c>
      <c r="L91" s="22"/>
      <c r="M91" s="22" t="s">
        <v>318</v>
      </c>
      <c r="N91" s="26" t="str">
        <f t="shared" si="3"/>
        <v/>
      </c>
      <c r="O91" s="16"/>
    </row>
    <row r="92" spans="2:15" s="12" customFormat="1" x14ac:dyDescent="0.3">
      <c r="B92" s="22" t="s">
        <v>319</v>
      </c>
      <c r="C92" s="22"/>
      <c r="D92" s="22" t="s">
        <v>320</v>
      </c>
      <c r="E92" s="22">
        <v>5</v>
      </c>
      <c r="F92" s="69"/>
      <c r="G92" s="70"/>
      <c r="H92" s="71"/>
      <c r="I92" s="22" t="s">
        <v>321</v>
      </c>
      <c r="J92" s="22" t="s">
        <v>320</v>
      </c>
      <c r="K92" s="22">
        <v>5</v>
      </c>
      <c r="L92" s="22"/>
      <c r="M92" s="22" t="s">
        <v>322</v>
      </c>
      <c r="N92" s="26" t="str">
        <f t="shared" si="3"/>
        <v/>
      </c>
      <c r="O92" s="16"/>
    </row>
    <row r="93" spans="2:15" s="12" customFormat="1" x14ac:dyDescent="0.3">
      <c r="B93" s="22" t="s">
        <v>323</v>
      </c>
      <c r="C93" s="22"/>
      <c r="D93" s="22" t="s">
        <v>324</v>
      </c>
      <c r="E93" s="22">
        <v>6</v>
      </c>
      <c r="F93" s="69"/>
      <c r="G93" s="70"/>
      <c r="H93" s="71"/>
      <c r="I93" s="22" t="s">
        <v>325</v>
      </c>
      <c r="J93" s="22" t="s">
        <v>324</v>
      </c>
      <c r="K93" s="22">
        <v>5</v>
      </c>
      <c r="L93" s="22"/>
      <c r="M93" s="22" t="s">
        <v>326</v>
      </c>
      <c r="N93" s="26" t="str">
        <f t="shared" si="3"/>
        <v/>
      </c>
      <c r="O93" s="16"/>
    </row>
    <row r="94" spans="2:15" s="12" customFormat="1" x14ac:dyDescent="0.3">
      <c r="B94" s="22" t="s">
        <v>327</v>
      </c>
      <c r="C94" s="22"/>
      <c r="D94" s="22" t="s">
        <v>328</v>
      </c>
      <c r="E94" s="22">
        <v>6</v>
      </c>
      <c r="F94" s="69"/>
      <c r="G94" s="70"/>
      <c r="H94" s="71"/>
      <c r="I94" s="22" t="s">
        <v>329</v>
      </c>
      <c r="J94" s="22" t="s">
        <v>328</v>
      </c>
      <c r="K94" s="22">
        <v>5</v>
      </c>
      <c r="L94" s="22"/>
      <c r="M94" s="22" t="s">
        <v>330</v>
      </c>
      <c r="N94" s="26" t="str">
        <f t="shared" si="3"/>
        <v/>
      </c>
      <c r="O94" s="16"/>
    </row>
    <row r="95" spans="2:15" s="12" customFormat="1" ht="30" customHeight="1" x14ac:dyDescent="0.3">
      <c r="B95" s="28" t="s">
        <v>331</v>
      </c>
      <c r="C95" s="28"/>
      <c r="D95" s="28" t="s">
        <v>332</v>
      </c>
      <c r="E95" s="28">
        <v>9</v>
      </c>
      <c r="F95" s="72"/>
      <c r="G95" s="73"/>
      <c r="H95" s="71"/>
      <c r="I95" s="22" t="s">
        <v>333</v>
      </c>
      <c r="J95" s="22" t="s">
        <v>334</v>
      </c>
      <c r="K95" s="22">
        <v>5</v>
      </c>
      <c r="L95" s="22"/>
      <c r="M95" s="22" t="s">
        <v>335</v>
      </c>
      <c r="N95" s="26" t="str">
        <f t="shared" si="3"/>
        <v/>
      </c>
      <c r="O95" s="16"/>
    </row>
    <row r="96" spans="2:15" s="12" customFormat="1" x14ac:dyDescent="0.3">
      <c r="B96" s="32"/>
      <c r="C96" s="32"/>
      <c r="D96" s="32"/>
      <c r="E96" s="32"/>
      <c r="F96" s="74"/>
      <c r="G96" s="75"/>
      <c r="H96" s="71"/>
      <c r="I96" s="22" t="s">
        <v>336</v>
      </c>
      <c r="J96" s="22" t="s">
        <v>337</v>
      </c>
      <c r="K96" s="22">
        <v>5</v>
      </c>
      <c r="L96" s="22"/>
      <c r="M96" s="22" t="s">
        <v>335</v>
      </c>
      <c r="N96" s="26" t="str">
        <f>IF(AND(F95&gt;=1,F95&lt;=4),F95,"")</f>
        <v/>
      </c>
      <c r="O96" s="16"/>
    </row>
    <row r="97" spans="2:15" s="12" customFormat="1" x14ac:dyDescent="0.3">
      <c r="B97" s="28" t="s">
        <v>338</v>
      </c>
      <c r="C97" s="28"/>
      <c r="D97" s="28" t="s">
        <v>339</v>
      </c>
      <c r="E97" s="28">
        <v>8</v>
      </c>
      <c r="F97" s="72"/>
      <c r="G97" s="73"/>
      <c r="H97" s="71"/>
      <c r="I97" s="22" t="s">
        <v>340</v>
      </c>
      <c r="J97" s="22" t="s">
        <v>341</v>
      </c>
      <c r="K97" s="22">
        <v>5</v>
      </c>
      <c r="L97" s="22"/>
      <c r="M97" s="22" t="s">
        <v>342</v>
      </c>
      <c r="N97" s="26" t="str">
        <f>IF(AND(F97&gt;=1,F97&lt;=4),F97,"")</f>
        <v/>
      </c>
      <c r="O97" s="16"/>
    </row>
    <row r="98" spans="2:15" s="12" customFormat="1" ht="45" x14ac:dyDescent="0.3">
      <c r="B98" s="36"/>
      <c r="C98" s="36"/>
      <c r="D98" s="36"/>
      <c r="E98" s="36"/>
      <c r="F98" s="79"/>
      <c r="G98" s="80"/>
      <c r="H98" s="71"/>
      <c r="I98" s="22" t="s">
        <v>343</v>
      </c>
      <c r="J98" s="22" t="s">
        <v>344</v>
      </c>
      <c r="K98" s="22">
        <v>5</v>
      </c>
      <c r="L98" s="22"/>
      <c r="M98" s="22" t="s">
        <v>342</v>
      </c>
      <c r="N98" s="26" t="str">
        <f>IF(AND(F97&gt;=1,F97&lt;=4),F97,"")</f>
        <v/>
      </c>
      <c r="O98" s="16"/>
    </row>
    <row r="99" spans="2:15" s="12" customFormat="1" x14ac:dyDescent="0.3">
      <c r="B99" s="28" t="s">
        <v>345</v>
      </c>
      <c r="C99" s="28"/>
      <c r="D99" s="28" t="s">
        <v>346</v>
      </c>
      <c r="E99" s="28">
        <v>8</v>
      </c>
      <c r="F99" s="72"/>
      <c r="G99" s="73"/>
      <c r="H99" s="71"/>
      <c r="I99" s="22" t="s">
        <v>347</v>
      </c>
      <c r="J99" s="22" t="s">
        <v>348</v>
      </c>
      <c r="K99" s="22">
        <v>5</v>
      </c>
      <c r="L99" s="22"/>
      <c r="M99" s="22" t="s">
        <v>349</v>
      </c>
      <c r="N99" s="26" t="str">
        <f>IF(AND(F99&gt;=1,F99&lt;=4),F99,"")</f>
        <v/>
      </c>
      <c r="O99" s="16"/>
    </row>
    <row r="100" spans="2:15" s="12" customFormat="1" ht="30" x14ac:dyDescent="0.3">
      <c r="B100" s="32"/>
      <c r="C100" s="32"/>
      <c r="D100" s="32"/>
      <c r="E100" s="32"/>
      <c r="F100" s="74"/>
      <c r="G100" s="75"/>
      <c r="H100" s="71"/>
      <c r="I100" s="22" t="s">
        <v>350</v>
      </c>
      <c r="J100" s="22" t="s">
        <v>351</v>
      </c>
      <c r="K100" s="22">
        <v>5</v>
      </c>
      <c r="L100" s="22"/>
      <c r="M100" s="22" t="s">
        <v>349</v>
      </c>
      <c r="N100" s="26" t="str">
        <f>IF(AND(F99&gt;=1,F99&lt;=4),F99,"")</f>
        <v/>
      </c>
      <c r="O100" s="16"/>
    </row>
    <row r="101" spans="2:15" s="12" customFormat="1" ht="30" x14ac:dyDescent="0.3">
      <c r="B101" s="22" t="s">
        <v>352</v>
      </c>
      <c r="C101" s="22"/>
      <c r="D101" s="22" t="s">
        <v>353</v>
      </c>
      <c r="E101" s="22">
        <v>6</v>
      </c>
      <c r="F101" s="69"/>
      <c r="G101" s="70"/>
      <c r="H101" s="71"/>
      <c r="I101" s="22" t="s">
        <v>354</v>
      </c>
      <c r="J101" s="22" t="s">
        <v>355</v>
      </c>
      <c r="K101" s="22">
        <v>5</v>
      </c>
      <c r="L101" s="22"/>
      <c r="M101" s="22" t="s">
        <v>356</v>
      </c>
      <c r="N101" s="26" t="str">
        <f t="shared" ref="N101:N121" si="4">IF(AND(F101&gt;=1,F101&lt;=4),F101,"")</f>
        <v/>
      </c>
      <c r="O101" s="16"/>
    </row>
    <row r="102" spans="2:15" s="12" customFormat="1" ht="30" x14ac:dyDescent="0.3">
      <c r="B102" s="22" t="s">
        <v>357</v>
      </c>
      <c r="C102" s="22"/>
      <c r="D102" s="22" t="s">
        <v>358</v>
      </c>
      <c r="E102" s="22">
        <v>6</v>
      </c>
      <c r="F102" s="69"/>
      <c r="G102" s="70"/>
      <c r="H102" s="71"/>
      <c r="I102" s="22" t="s">
        <v>359</v>
      </c>
      <c r="J102" s="22" t="s">
        <v>360</v>
      </c>
      <c r="K102" s="22">
        <v>5</v>
      </c>
      <c r="L102" s="22"/>
      <c r="M102" s="22" t="s">
        <v>361</v>
      </c>
      <c r="N102" s="26" t="str">
        <f t="shared" si="4"/>
        <v/>
      </c>
      <c r="O102" s="16"/>
    </row>
    <row r="103" spans="2:15" s="12" customFormat="1" ht="45" x14ac:dyDescent="0.3">
      <c r="B103" s="22" t="s">
        <v>362</v>
      </c>
      <c r="C103" s="22"/>
      <c r="D103" s="22" t="s">
        <v>363</v>
      </c>
      <c r="E103" s="22">
        <v>5</v>
      </c>
      <c r="F103" s="69"/>
      <c r="G103" s="70"/>
      <c r="H103" s="71"/>
      <c r="I103" s="22" t="s">
        <v>364</v>
      </c>
      <c r="J103" s="22" t="s">
        <v>363</v>
      </c>
      <c r="K103" s="22">
        <v>5</v>
      </c>
      <c r="L103" s="22"/>
      <c r="M103" s="22" t="s">
        <v>365</v>
      </c>
      <c r="N103" s="26" t="str">
        <f t="shared" si="4"/>
        <v/>
      </c>
      <c r="O103" s="16"/>
    </row>
    <row r="104" spans="2:15" s="12" customFormat="1" ht="30" x14ac:dyDescent="0.3">
      <c r="B104" s="22" t="s">
        <v>366</v>
      </c>
      <c r="C104" s="22"/>
      <c r="D104" s="22" t="s">
        <v>367</v>
      </c>
      <c r="E104" s="22">
        <v>16</v>
      </c>
      <c r="F104" s="69"/>
      <c r="G104" s="70"/>
      <c r="H104" s="71"/>
      <c r="I104" s="22" t="s">
        <v>368</v>
      </c>
      <c r="J104" s="22" t="s">
        <v>367</v>
      </c>
      <c r="K104" s="22">
        <v>15</v>
      </c>
      <c r="L104" s="22"/>
      <c r="M104" s="22" t="s">
        <v>369</v>
      </c>
      <c r="N104" s="26" t="str">
        <f t="shared" si="4"/>
        <v/>
      </c>
      <c r="O104" s="16"/>
    </row>
    <row r="105" spans="2:15" s="12" customFormat="1" x14ac:dyDescent="0.3">
      <c r="B105" s="76" t="s">
        <v>370</v>
      </c>
      <c r="C105" s="76"/>
      <c r="D105" s="76" t="s">
        <v>371</v>
      </c>
      <c r="E105" s="76">
        <v>5</v>
      </c>
      <c r="F105" s="84"/>
      <c r="G105" s="70"/>
      <c r="H105" s="71"/>
      <c r="I105" s="22" t="s">
        <v>372</v>
      </c>
      <c r="J105" s="22" t="s">
        <v>371</v>
      </c>
      <c r="K105" s="22">
        <v>5</v>
      </c>
      <c r="L105" s="22" t="s">
        <v>153</v>
      </c>
      <c r="M105" s="22" t="s">
        <v>373</v>
      </c>
      <c r="N105" s="26" t="str">
        <f t="shared" si="4"/>
        <v/>
      </c>
      <c r="O105" s="16"/>
    </row>
    <row r="106" spans="2:15" s="12" customFormat="1" x14ac:dyDescent="0.3">
      <c r="B106" s="76" t="s">
        <v>374</v>
      </c>
      <c r="C106" s="76"/>
      <c r="D106" s="76" t="s">
        <v>375</v>
      </c>
      <c r="E106" s="76">
        <v>5</v>
      </c>
      <c r="F106" s="84"/>
      <c r="G106" s="70"/>
      <c r="H106" s="71"/>
      <c r="I106" s="22" t="s">
        <v>376</v>
      </c>
      <c r="J106" s="22" t="s">
        <v>375</v>
      </c>
      <c r="K106" s="22">
        <v>5</v>
      </c>
      <c r="L106" s="22" t="s">
        <v>153</v>
      </c>
      <c r="M106" s="22" t="s">
        <v>377</v>
      </c>
      <c r="N106" s="26" t="str">
        <f t="shared" si="4"/>
        <v/>
      </c>
      <c r="O106" s="16"/>
    </row>
    <row r="107" spans="2:15" s="12" customFormat="1" x14ac:dyDescent="0.3">
      <c r="B107" s="76" t="s">
        <v>378</v>
      </c>
      <c r="C107" s="76"/>
      <c r="D107" s="76" t="s">
        <v>379</v>
      </c>
      <c r="E107" s="76">
        <v>5</v>
      </c>
      <c r="F107" s="84"/>
      <c r="G107" s="70"/>
      <c r="H107" s="71"/>
      <c r="I107" s="22" t="s">
        <v>380</v>
      </c>
      <c r="J107" s="22" t="s">
        <v>379</v>
      </c>
      <c r="K107" s="22">
        <v>5</v>
      </c>
      <c r="L107" s="22" t="s">
        <v>153</v>
      </c>
      <c r="M107" s="22" t="s">
        <v>381</v>
      </c>
      <c r="N107" s="26" t="str">
        <f t="shared" si="4"/>
        <v/>
      </c>
      <c r="O107" s="16"/>
    </row>
    <row r="108" spans="2:15" s="12" customFormat="1" ht="30" x14ac:dyDescent="0.3">
      <c r="B108" s="76" t="s">
        <v>382</v>
      </c>
      <c r="C108" s="76"/>
      <c r="D108" s="76" t="s">
        <v>383</v>
      </c>
      <c r="E108" s="76">
        <v>5</v>
      </c>
      <c r="F108" s="84"/>
      <c r="G108" s="70"/>
      <c r="H108" s="71"/>
      <c r="I108" s="21" t="s">
        <v>152</v>
      </c>
      <c r="J108" s="22" t="s">
        <v>148</v>
      </c>
      <c r="K108" s="22">
        <v>5</v>
      </c>
      <c r="L108" s="22" t="s">
        <v>153</v>
      </c>
      <c r="M108" s="22" t="s">
        <v>384</v>
      </c>
      <c r="N108" s="26" t="str">
        <f t="shared" si="4"/>
        <v/>
      </c>
      <c r="O108" s="16"/>
    </row>
    <row r="109" spans="2:15" s="12" customFormat="1" x14ac:dyDescent="0.3">
      <c r="B109" s="76" t="s">
        <v>385</v>
      </c>
      <c r="C109" s="76"/>
      <c r="D109" s="76" t="s">
        <v>386</v>
      </c>
      <c r="E109" s="76">
        <v>10</v>
      </c>
      <c r="F109" s="84"/>
      <c r="G109" s="70"/>
      <c r="H109" s="71"/>
      <c r="I109" s="22" t="s">
        <v>387</v>
      </c>
      <c r="J109" s="22" t="s">
        <v>386</v>
      </c>
      <c r="K109" s="22">
        <v>10</v>
      </c>
      <c r="L109" s="22" t="s">
        <v>153</v>
      </c>
      <c r="M109" s="22" t="s">
        <v>388</v>
      </c>
      <c r="N109" s="26" t="str">
        <f t="shared" si="4"/>
        <v/>
      </c>
      <c r="O109" s="16"/>
    </row>
    <row r="110" spans="2:15" s="12" customFormat="1" x14ac:dyDescent="0.3">
      <c r="B110" s="76" t="s">
        <v>389</v>
      </c>
      <c r="C110" s="76"/>
      <c r="D110" s="76" t="s">
        <v>390</v>
      </c>
      <c r="E110" s="76">
        <v>6</v>
      </c>
      <c r="F110" s="84"/>
      <c r="G110" s="70"/>
      <c r="H110" s="71"/>
      <c r="I110" s="22" t="s">
        <v>391</v>
      </c>
      <c r="J110" s="22" t="s">
        <v>390</v>
      </c>
      <c r="K110" s="22">
        <v>5</v>
      </c>
      <c r="L110" s="22" t="s">
        <v>153</v>
      </c>
      <c r="M110" s="22" t="s">
        <v>392</v>
      </c>
      <c r="N110" s="26" t="str">
        <f t="shared" si="4"/>
        <v/>
      </c>
      <c r="O110" s="16"/>
    </row>
    <row r="111" spans="2:15" s="12" customFormat="1" ht="30" x14ac:dyDescent="0.3">
      <c r="B111" s="76" t="s">
        <v>393</v>
      </c>
      <c r="C111" s="76"/>
      <c r="D111" s="76" t="s">
        <v>394</v>
      </c>
      <c r="E111" s="76">
        <v>5</v>
      </c>
      <c r="F111" s="84"/>
      <c r="G111" s="70"/>
      <c r="H111" s="71"/>
      <c r="I111" s="110" t="s">
        <v>200</v>
      </c>
      <c r="J111" s="22" t="s">
        <v>394</v>
      </c>
      <c r="K111" s="22">
        <v>6</v>
      </c>
      <c r="L111" s="22" t="s">
        <v>201</v>
      </c>
      <c r="M111" s="22" t="s">
        <v>395</v>
      </c>
      <c r="N111" s="26" t="str">
        <f t="shared" si="4"/>
        <v/>
      </c>
      <c r="O111" s="16"/>
    </row>
    <row r="112" spans="2:15" s="12" customFormat="1" x14ac:dyDescent="0.3">
      <c r="B112" s="76" t="s">
        <v>396</v>
      </c>
      <c r="C112" s="76"/>
      <c r="D112" s="76" t="s">
        <v>397</v>
      </c>
      <c r="E112" s="76">
        <v>7</v>
      </c>
      <c r="F112" s="84"/>
      <c r="G112" s="70"/>
      <c r="H112" s="71"/>
      <c r="I112" s="22" t="s">
        <v>398</v>
      </c>
      <c r="J112" s="22" t="s">
        <v>399</v>
      </c>
      <c r="K112" s="22">
        <v>10</v>
      </c>
      <c r="L112" s="22" t="s">
        <v>153</v>
      </c>
      <c r="M112" s="22" t="s">
        <v>400</v>
      </c>
      <c r="N112" s="26" t="str">
        <f t="shared" si="4"/>
        <v/>
      </c>
      <c r="O112" s="16"/>
    </row>
    <row r="113" spans="2:15" s="12" customFormat="1" ht="30" x14ac:dyDescent="0.3">
      <c r="B113" s="76" t="s">
        <v>401</v>
      </c>
      <c r="C113" s="76"/>
      <c r="D113" s="76" t="s">
        <v>402</v>
      </c>
      <c r="E113" s="76">
        <v>5</v>
      </c>
      <c r="F113" s="84"/>
      <c r="G113" s="70"/>
      <c r="H113" s="71"/>
      <c r="I113" s="110" t="s">
        <v>200</v>
      </c>
      <c r="J113" s="22" t="s">
        <v>402</v>
      </c>
      <c r="K113" s="22">
        <v>5</v>
      </c>
      <c r="L113" s="22" t="s">
        <v>201</v>
      </c>
      <c r="M113" s="22" t="s">
        <v>403</v>
      </c>
      <c r="N113" s="26" t="str">
        <f t="shared" si="4"/>
        <v/>
      </c>
      <c r="O113" s="16"/>
    </row>
    <row r="114" spans="2:15" x14ac:dyDescent="0.25">
      <c r="B114" s="77" t="s">
        <v>404</v>
      </c>
      <c r="C114" s="77"/>
      <c r="D114" s="76" t="s">
        <v>405</v>
      </c>
      <c r="E114" s="77">
        <v>3</v>
      </c>
      <c r="F114" s="78"/>
      <c r="G114" s="24"/>
      <c r="H114" s="25"/>
      <c r="I114" s="22" t="s">
        <v>406</v>
      </c>
      <c r="J114" s="22" t="s">
        <v>405</v>
      </c>
      <c r="K114" s="21">
        <v>5</v>
      </c>
      <c r="L114" s="22" t="s">
        <v>153</v>
      </c>
      <c r="M114" s="22" t="s">
        <v>407</v>
      </c>
      <c r="N114" s="26" t="str">
        <f t="shared" si="4"/>
        <v/>
      </c>
    </row>
    <row r="115" spans="2:15" ht="15" customHeight="1" x14ac:dyDescent="0.25">
      <c r="B115" s="77" t="s">
        <v>408</v>
      </c>
      <c r="C115" s="77"/>
      <c r="D115" s="76" t="s">
        <v>409</v>
      </c>
      <c r="E115" s="77">
        <v>5</v>
      </c>
      <c r="F115" s="78"/>
      <c r="G115" s="24"/>
      <c r="H115" s="25"/>
      <c r="I115" s="22" t="s">
        <v>410</v>
      </c>
      <c r="J115" s="22" t="s">
        <v>411</v>
      </c>
      <c r="K115" s="21">
        <v>5</v>
      </c>
      <c r="L115" s="22" t="s">
        <v>153</v>
      </c>
      <c r="M115" s="22" t="s">
        <v>412</v>
      </c>
      <c r="N115" s="26" t="str">
        <f t="shared" si="4"/>
        <v/>
      </c>
    </row>
    <row r="116" spans="2:15" x14ac:dyDescent="0.25">
      <c r="B116" s="77" t="s">
        <v>413</v>
      </c>
      <c r="C116" s="77"/>
      <c r="D116" s="76" t="s">
        <v>414</v>
      </c>
      <c r="E116" s="77">
        <v>7</v>
      </c>
      <c r="F116" s="78"/>
      <c r="G116" s="24"/>
      <c r="H116" s="25"/>
      <c r="I116" s="21" t="s">
        <v>415</v>
      </c>
      <c r="J116" s="22" t="s">
        <v>414</v>
      </c>
      <c r="K116" s="21">
        <v>5</v>
      </c>
      <c r="L116" s="22" t="s">
        <v>153</v>
      </c>
      <c r="M116" s="22" t="s">
        <v>416</v>
      </c>
      <c r="N116" s="26" t="str">
        <f t="shared" si="4"/>
        <v/>
      </c>
    </row>
    <row r="117" spans="2:15" x14ac:dyDescent="0.25">
      <c r="B117" s="77" t="s">
        <v>417</v>
      </c>
      <c r="C117" s="77"/>
      <c r="D117" s="76" t="s">
        <v>418</v>
      </c>
      <c r="E117" s="77">
        <v>5</v>
      </c>
      <c r="F117" s="78"/>
      <c r="G117" s="24"/>
      <c r="H117" s="25"/>
      <c r="I117" s="21" t="s">
        <v>419</v>
      </c>
      <c r="J117" s="22" t="s">
        <v>420</v>
      </c>
      <c r="K117" s="21">
        <v>5</v>
      </c>
      <c r="L117" s="22" t="s">
        <v>153</v>
      </c>
      <c r="M117" s="22" t="s">
        <v>421</v>
      </c>
      <c r="N117" s="26" t="str">
        <f t="shared" si="4"/>
        <v/>
      </c>
    </row>
    <row r="118" spans="2:15" ht="30" x14ac:dyDescent="0.25">
      <c r="B118" s="77" t="s">
        <v>422</v>
      </c>
      <c r="C118" s="77"/>
      <c r="D118" s="76" t="s">
        <v>423</v>
      </c>
      <c r="E118" s="77">
        <v>5</v>
      </c>
      <c r="F118" s="78"/>
      <c r="G118" s="24"/>
      <c r="H118" s="25"/>
      <c r="I118" s="21" t="s">
        <v>424</v>
      </c>
      <c r="J118" s="22" t="s">
        <v>425</v>
      </c>
      <c r="K118" s="21">
        <v>5</v>
      </c>
      <c r="L118" s="22" t="s">
        <v>153</v>
      </c>
      <c r="M118" s="22" t="s">
        <v>426</v>
      </c>
      <c r="N118" s="26" t="str">
        <f t="shared" si="4"/>
        <v/>
      </c>
    </row>
    <row r="119" spans="2:15" ht="30" x14ac:dyDescent="0.25">
      <c r="B119" s="76" t="s">
        <v>427</v>
      </c>
      <c r="C119" s="77"/>
      <c r="D119" s="76" t="s">
        <v>428</v>
      </c>
      <c r="E119" s="77">
        <v>5</v>
      </c>
      <c r="F119" s="78"/>
      <c r="G119" s="24"/>
      <c r="H119" s="25"/>
      <c r="I119" s="21" t="s">
        <v>429</v>
      </c>
      <c r="J119" s="22" t="s">
        <v>430</v>
      </c>
      <c r="K119" s="21">
        <v>5</v>
      </c>
      <c r="L119" s="22" t="s">
        <v>153</v>
      </c>
      <c r="M119" s="22" t="s">
        <v>431</v>
      </c>
      <c r="N119" s="26" t="str">
        <f t="shared" si="4"/>
        <v/>
      </c>
    </row>
    <row r="120" spans="2:15" x14ac:dyDescent="0.25">
      <c r="B120" s="77" t="s">
        <v>432</v>
      </c>
      <c r="C120" s="77"/>
      <c r="D120" s="76" t="s">
        <v>433</v>
      </c>
      <c r="E120" s="77">
        <v>5</v>
      </c>
      <c r="F120" s="78"/>
      <c r="G120" s="24"/>
      <c r="H120" s="25"/>
      <c r="I120" s="21" t="s">
        <v>434</v>
      </c>
      <c r="J120" s="22" t="s">
        <v>433</v>
      </c>
      <c r="K120" s="21">
        <v>5</v>
      </c>
      <c r="L120" s="22" t="s">
        <v>153</v>
      </c>
      <c r="M120" s="22" t="s">
        <v>435</v>
      </c>
      <c r="N120" s="26" t="str">
        <f t="shared" si="4"/>
        <v/>
      </c>
    </row>
    <row r="121" spans="2:15" ht="60" x14ac:dyDescent="0.25">
      <c r="B121" s="77" t="s">
        <v>436</v>
      </c>
      <c r="C121" s="77"/>
      <c r="D121" s="76" t="s">
        <v>437</v>
      </c>
      <c r="E121" s="77">
        <v>5</v>
      </c>
      <c r="F121" s="78"/>
      <c r="G121" s="24"/>
      <c r="H121" s="25"/>
      <c r="I121" s="21" t="s">
        <v>438</v>
      </c>
      <c r="J121" s="22" t="s">
        <v>439</v>
      </c>
      <c r="K121" s="21">
        <v>5</v>
      </c>
      <c r="L121" s="22" t="s">
        <v>153</v>
      </c>
      <c r="M121" s="22" t="s">
        <v>440</v>
      </c>
      <c r="N121" s="26" t="str">
        <f t="shared" si="4"/>
        <v/>
      </c>
    </row>
    <row r="122" spans="2:15" s="12" customFormat="1" ht="15" customHeight="1" x14ac:dyDescent="0.3">
      <c r="B122" s="17" t="s">
        <v>441</v>
      </c>
      <c r="C122" s="18"/>
      <c r="D122" s="18"/>
      <c r="E122" s="18"/>
      <c r="F122" s="111"/>
      <c r="G122" s="112"/>
      <c r="H122" s="112"/>
      <c r="I122" s="112"/>
      <c r="J122" s="112"/>
      <c r="K122" s="112"/>
      <c r="L122" s="112"/>
      <c r="M122" s="113"/>
      <c r="N122" s="114"/>
      <c r="O122" s="16"/>
    </row>
    <row r="123" spans="2:15" ht="30" x14ac:dyDescent="0.25">
      <c r="B123" s="21" t="s">
        <v>95</v>
      </c>
      <c r="C123" s="21"/>
      <c r="D123" s="22" t="s">
        <v>96</v>
      </c>
      <c r="E123" s="21">
        <v>5</v>
      </c>
      <c r="F123" s="23"/>
      <c r="G123" s="24"/>
      <c r="H123" s="25"/>
      <c r="I123" s="21" t="s">
        <v>97</v>
      </c>
      <c r="J123" s="32" t="s">
        <v>98</v>
      </c>
      <c r="K123" s="21">
        <v>5</v>
      </c>
      <c r="L123" s="21"/>
      <c r="M123" s="22" t="s">
        <v>99</v>
      </c>
      <c r="N123" s="26" t="str">
        <f>IF(AND(F123&gt;=1,F123&lt;=4),F123,"")</f>
        <v/>
      </c>
    </row>
    <row r="124" spans="2:15" x14ac:dyDescent="0.25">
      <c r="B124" s="21" t="s">
        <v>100</v>
      </c>
      <c r="C124" s="21"/>
      <c r="D124" s="22" t="s">
        <v>101</v>
      </c>
      <c r="E124" s="21">
        <v>15</v>
      </c>
      <c r="F124" s="23"/>
      <c r="G124" s="24"/>
      <c r="H124" s="25"/>
      <c r="I124" s="21" t="s">
        <v>102</v>
      </c>
      <c r="J124" s="22" t="s">
        <v>103</v>
      </c>
      <c r="K124" s="21">
        <v>15</v>
      </c>
      <c r="L124" s="21"/>
      <c r="M124" s="21" t="s">
        <v>104</v>
      </c>
      <c r="N124" s="26" t="str">
        <f>IF(AND(F124&gt;=1,F124&lt;=4),"bestanden","")</f>
        <v/>
      </c>
    </row>
    <row r="125" spans="2:15" s="12" customFormat="1" x14ac:dyDescent="0.3">
      <c r="B125" s="22" t="s">
        <v>442</v>
      </c>
      <c r="C125" s="22"/>
      <c r="D125" s="22" t="s">
        <v>443</v>
      </c>
      <c r="E125" s="22">
        <v>15</v>
      </c>
      <c r="F125" s="69"/>
      <c r="G125" s="70"/>
      <c r="H125" s="71"/>
      <c r="I125" s="22" t="s">
        <v>444</v>
      </c>
      <c r="J125" s="22" t="s">
        <v>445</v>
      </c>
      <c r="K125" s="22">
        <v>15</v>
      </c>
      <c r="L125" s="22"/>
      <c r="M125" s="22" t="s">
        <v>446</v>
      </c>
      <c r="N125" s="26" t="str">
        <f>IF(AND(F125&gt;=1,F125&lt;=4),F125,"")</f>
        <v/>
      </c>
      <c r="O125" s="16"/>
    </row>
    <row r="126" spans="2:15" s="12" customFormat="1" x14ac:dyDescent="0.3">
      <c r="B126" s="28" t="s">
        <v>447</v>
      </c>
      <c r="C126" s="28"/>
      <c r="D126" s="28" t="s">
        <v>448</v>
      </c>
      <c r="E126" s="28">
        <v>12</v>
      </c>
      <c r="F126" s="72"/>
      <c r="G126" s="73"/>
      <c r="H126" s="71"/>
      <c r="I126" s="22" t="s">
        <v>449</v>
      </c>
      <c r="J126" s="22" t="s">
        <v>450</v>
      </c>
      <c r="K126" s="22">
        <v>5</v>
      </c>
      <c r="L126" s="22"/>
      <c r="M126" s="22" t="s">
        <v>451</v>
      </c>
      <c r="N126" s="26" t="str">
        <f>IF(AND(F126&gt;=1,F126&lt;=4),F126,"")</f>
        <v/>
      </c>
      <c r="O126" s="16"/>
    </row>
    <row r="127" spans="2:15" s="12" customFormat="1" x14ac:dyDescent="0.3">
      <c r="B127" s="32"/>
      <c r="C127" s="32"/>
      <c r="D127" s="32"/>
      <c r="E127" s="32"/>
      <c r="F127" s="74"/>
      <c r="G127" s="75"/>
      <c r="H127" s="71"/>
      <c r="I127" s="22" t="s">
        <v>452</v>
      </c>
      <c r="J127" s="22" t="s">
        <v>453</v>
      </c>
      <c r="K127" s="22">
        <v>5</v>
      </c>
      <c r="L127" s="22"/>
      <c r="M127" s="22" t="s">
        <v>451</v>
      </c>
      <c r="N127" s="26" t="str">
        <f>IF(AND(F126&gt;=1,F126&lt;=4),F126,"")</f>
        <v/>
      </c>
      <c r="O127" s="16"/>
    </row>
    <row r="128" spans="2:15" s="12" customFormat="1" x14ac:dyDescent="0.3">
      <c r="B128" s="22" t="s">
        <v>454</v>
      </c>
      <c r="C128" s="22"/>
      <c r="D128" s="22" t="s">
        <v>455</v>
      </c>
      <c r="E128" s="22">
        <v>5</v>
      </c>
      <c r="F128" s="69"/>
      <c r="G128" s="70"/>
      <c r="H128" s="71"/>
      <c r="I128" s="22" t="s">
        <v>336</v>
      </c>
      <c r="J128" s="22" t="s">
        <v>337</v>
      </c>
      <c r="K128" s="22">
        <v>5</v>
      </c>
      <c r="L128" s="22"/>
      <c r="M128" s="22" t="s">
        <v>456</v>
      </c>
      <c r="N128" s="26" t="str">
        <f t="shared" ref="N128:N134" si="5">IF(AND(F128&gt;=1,F128&lt;=4),F128,"")</f>
        <v/>
      </c>
      <c r="O128" s="16"/>
    </row>
    <row r="129" spans="2:15" s="12" customFormat="1" x14ac:dyDescent="0.3">
      <c r="B129" s="22" t="s">
        <v>457</v>
      </c>
      <c r="C129" s="22"/>
      <c r="D129" s="22" t="s">
        <v>458</v>
      </c>
      <c r="E129" s="22">
        <v>6</v>
      </c>
      <c r="F129" s="69"/>
      <c r="G129" s="70"/>
      <c r="H129" s="71"/>
      <c r="I129" s="22" t="s">
        <v>459</v>
      </c>
      <c r="J129" s="22" t="s">
        <v>458</v>
      </c>
      <c r="K129" s="22">
        <v>5</v>
      </c>
      <c r="L129" s="22"/>
      <c r="M129" s="22" t="s">
        <v>460</v>
      </c>
      <c r="N129" s="26" t="str">
        <f t="shared" si="5"/>
        <v/>
      </c>
      <c r="O129" s="16"/>
    </row>
    <row r="130" spans="2:15" s="12" customFormat="1" x14ac:dyDescent="0.3">
      <c r="B130" s="22" t="s">
        <v>461</v>
      </c>
      <c r="C130" s="22"/>
      <c r="D130" s="22" t="s">
        <v>128</v>
      </c>
      <c r="E130" s="22">
        <v>5</v>
      </c>
      <c r="F130" s="69"/>
      <c r="G130" s="70"/>
      <c r="H130" s="71"/>
      <c r="I130" s="22" t="s">
        <v>127</v>
      </c>
      <c r="J130" s="22" t="s">
        <v>128</v>
      </c>
      <c r="K130" s="22">
        <v>5</v>
      </c>
      <c r="L130" s="22"/>
      <c r="M130" s="22" t="s">
        <v>462</v>
      </c>
      <c r="N130" s="26" t="str">
        <f t="shared" si="5"/>
        <v/>
      </c>
      <c r="O130" s="16"/>
    </row>
    <row r="131" spans="2:15" s="12" customFormat="1" ht="45" x14ac:dyDescent="0.3">
      <c r="B131" s="22" t="s">
        <v>463</v>
      </c>
      <c r="C131" s="22"/>
      <c r="D131" s="22" t="s">
        <v>464</v>
      </c>
      <c r="E131" s="22">
        <v>6</v>
      </c>
      <c r="F131" s="69"/>
      <c r="G131" s="70"/>
      <c r="H131" s="71"/>
      <c r="I131" s="22" t="s">
        <v>465</v>
      </c>
      <c r="J131" s="22" t="s">
        <v>466</v>
      </c>
      <c r="K131" s="22">
        <v>5</v>
      </c>
      <c r="L131" s="22" t="s">
        <v>467</v>
      </c>
      <c r="M131" s="22" t="s">
        <v>468</v>
      </c>
      <c r="N131" s="26" t="str">
        <f t="shared" si="5"/>
        <v/>
      </c>
      <c r="O131" s="16"/>
    </row>
    <row r="132" spans="2:15" s="12" customFormat="1" ht="45" x14ac:dyDescent="0.3">
      <c r="B132" s="22" t="s">
        <v>469</v>
      </c>
      <c r="C132" s="22"/>
      <c r="D132" s="22" t="s">
        <v>470</v>
      </c>
      <c r="E132" s="22">
        <v>5</v>
      </c>
      <c r="F132" s="69"/>
      <c r="G132" s="70"/>
      <c r="H132" s="71"/>
      <c r="I132" s="22" t="s">
        <v>471</v>
      </c>
      <c r="J132" s="22" t="s">
        <v>470</v>
      </c>
      <c r="K132" s="22">
        <v>5</v>
      </c>
      <c r="L132" s="22"/>
      <c r="M132" s="22" t="s">
        <v>472</v>
      </c>
      <c r="N132" s="26" t="str">
        <f t="shared" si="5"/>
        <v/>
      </c>
      <c r="O132" s="16"/>
    </row>
    <row r="133" spans="2:15" s="12" customFormat="1" ht="30" x14ac:dyDescent="0.3">
      <c r="B133" s="22" t="s">
        <v>473</v>
      </c>
      <c r="C133" s="22"/>
      <c r="D133" s="22" t="s">
        <v>474</v>
      </c>
      <c r="E133" s="22">
        <v>16</v>
      </c>
      <c r="F133" s="69"/>
      <c r="G133" s="70"/>
      <c r="H133" s="71"/>
      <c r="I133" s="22" t="s">
        <v>475</v>
      </c>
      <c r="J133" s="22" t="s">
        <v>474</v>
      </c>
      <c r="K133" s="22">
        <v>15</v>
      </c>
      <c r="L133" s="22"/>
      <c r="M133" s="22" t="s">
        <v>476</v>
      </c>
      <c r="N133" s="26" t="str">
        <f t="shared" si="5"/>
        <v/>
      </c>
      <c r="O133" s="16"/>
    </row>
    <row r="134" spans="2:15" s="12" customFormat="1" ht="30" x14ac:dyDescent="0.3">
      <c r="B134" s="28" t="s">
        <v>477</v>
      </c>
      <c r="C134" s="28"/>
      <c r="D134" s="28" t="s">
        <v>478</v>
      </c>
      <c r="E134" s="28">
        <v>10</v>
      </c>
      <c r="F134" s="72"/>
      <c r="G134" s="73"/>
      <c r="H134" s="71"/>
      <c r="I134" s="22" t="s">
        <v>149</v>
      </c>
      <c r="J134" s="22" t="s">
        <v>150</v>
      </c>
      <c r="K134" s="22">
        <v>5</v>
      </c>
      <c r="L134" s="22"/>
      <c r="M134" s="22" t="s">
        <v>479</v>
      </c>
      <c r="N134" s="26" t="str">
        <f t="shared" si="5"/>
        <v/>
      </c>
      <c r="O134" s="16"/>
    </row>
    <row r="135" spans="2:15" s="12" customFormat="1" ht="30" x14ac:dyDescent="0.3">
      <c r="B135" s="32"/>
      <c r="C135" s="32"/>
      <c r="D135" s="32"/>
      <c r="E135" s="32"/>
      <c r="F135" s="74"/>
      <c r="G135" s="75"/>
      <c r="H135" s="71"/>
      <c r="I135" s="22" t="s">
        <v>152</v>
      </c>
      <c r="J135" s="22" t="s">
        <v>480</v>
      </c>
      <c r="K135" s="22">
        <v>5</v>
      </c>
      <c r="L135" s="22"/>
      <c r="M135" s="22" t="s">
        <v>479</v>
      </c>
      <c r="N135" s="26" t="str">
        <f>IF(AND(F134&gt;=1,F134&lt;=4),F134,"")</f>
        <v/>
      </c>
      <c r="O135" s="16"/>
    </row>
    <row r="136" spans="2:15" s="12" customFormat="1" ht="30" x14ac:dyDescent="0.3">
      <c r="B136" s="22" t="s">
        <v>481</v>
      </c>
      <c r="C136" s="22"/>
      <c r="D136" s="22" t="s">
        <v>482</v>
      </c>
      <c r="E136" s="22">
        <v>6</v>
      </c>
      <c r="F136" s="69"/>
      <c r="G136" s="70"/>
      <c r="H136" s="71"/>
      <c r="I136" s="22" t="s">
        <v>483</v>
      </c>
      <c r="J136" s="22" t="s">
        <v>482</v>
      </c>
      <c r="K136" s="22">
        <v>5</v>
      </c>
      <c r="L136" s="22"/>
      <c r="M136" s="22" t="s">
        <v>484</v>
      </c>
      <c r="N136" s="26" t="str">
        <f t="shared" ref="N136:N156" si="6">IF(AND(F136&gt;=1,F136&lt;=4),F136,"")</f>
        <v/>
      </c>
      <c r="O136" s="16"/>
    </row>
    <row r="137" spans="2:15" s="12" customFormat="1" ht="30" x14ac:dyDescent="0.3">
      <c r="B137" s="22" t="s">
        <v>485</v>
      </c>
      <c r="C137" s="22"/>
      <c r="D137" s="22" t="s">
        <v>486</v>
      </c>
      <c r="E137" s="22">
        <v>7</v>
      </c>
      <c r="F137" s="69"/>
      <c r="G137" s="70"/>
      <c r="H137" s="71"/>
      <c r="I137" s="22" t="s">
        <v>487</v>
      </c>
      <c r="J137" s="22" t="s">
        <v>486</v>
      </c>
      <c r="K137" s="22">
        <v>10</v>
      </c>
      <c r="L137" s="22"/>
      <c r="M137" s="22" t="s">
        <v>488</v>
      </c>
      <c r="N137" s="26" t="str">
        <f t="shared" si="6"/>
        <v/>
      </c>
      <c r="O137" s="16"/>
    </row>
    <row r="138" spans="2:15" s="12" customFormat="1" ht="30" x14ac:dyDescent="0.3">
      <c r="B138" s="22" t="s">
        <v>489</v>
      </c>
      <c r="C138" s="22"/>
      <c r="D138" s="22" t="s">
        <v>490</v>
      </c>
      <c r="E138" s="22">
        <v>6</v>
      </c>
      <c r="F138" s="69"/>
      <c r="G138" s="70"/>
      <c r="H138" s="71"/>
      <c r="I138" s="22" t="s">
        <v>491</v>
      </c>
      <c r="J138" s="22" t="s">
        <v>490</v>
      </c>
      <c r="K138" s="22">
        <v>5</v>
      </c>
      <c r="L138" s="22"/>
      <c r="M138" s="22" t="s">
        <v>492</v>
      </c>
      <c r="N138" s="26" t="str">
        <f t="shared" si="6"/>
        <v/>
      </c>
      <c r="O138" s="16"/>
    </row>
    <row r="139" spans="2:15" s="12" customFormat="1" x14ac:dyDescent="0.3">
      <c r="B139" s="22" t="s">
        <v>493</v>
      </c>
      <c r="C139" s="22"/>
      <c r="D139" s="22" t="s">
        <v>494</v>
      </c>
      <c r="E139" s="22">
        <v>7</v>
      </c>
      <c r="F139" s="69"/>
      <c r="G139" s="70"/>
      <c r="H139" s="71"/>
      <c r="I139" s="22" t="s">
        <v>495</v>
      </c>
      <c r="J139" s="22" t="s">
        <v>494</v>
      </c>
      <c r="K139" s="22">
        <v>5</v>
      </c>
      <c r="L139" s="22"/>
      <c r="M139" s="22" t="s">
        <v>496</v>
      </c>
      <c r="N139" s="26" t="str">
        <f t="shared" si="6"/>
        <v/>
      </c>
      <c r="O139" s="16"/>
    </row>
    <row r="140" spans="2:15" s="12" customFormat="1" ht="30" x14ac:dyDescent="0.3">
      <c r="B140" s="22" t="s">
        <v>497</v>
      </c>
      <c r="C140" s="22"/>
      <c r="D140" s="22" t="s">
        <v>498</v>
      </c>
      <c r="E140" s="22">
        <v>9</v>
      </c>
      <c r="F140" s="69"/>
      <c r="G140" s="70"/>
      <c r="H140" s="71"/>
      <c r="I140" s="22" t="s">
        <v>499</v>
      </c>
      <c r="J140" s="22" t="s">
        <v>498</v>
      </c>
      <c r="K140" s="22">
        <v>5</v>
      </c>
      <c r="L140" s="22"/>
      <c r="M140" s="22" t="s">
        <v>500</v>
      </c>
      <c r="N140" s="26" t="str">
        <f t="shared" si="6"/>
        <v/>
      </c>
      <c r="O140" s="16"/>
    </row>
    <row r="141" spans="2:15" s="12" customFormat="1" x14ac:dyDescent="0.3">
      <c r="B141" s="22" t="s">
        <v>501</v>
      </c>
      <c r="C141" s="22"/>
      <c r="D141" s="22" t="s">
        <v>502</v>
      </c>
      <c r="E141" s="22">
        <v>8</v>
      </c>
      <c r="F141" s="69"/>
      <c r="G141" s="70"/>
      <c r="H141" s="71"/>
      <c r="I141" s="22" t="s">
        <v>503</v>
      </c>
      <c r="J141" s="22" t="s">
        <v>502</v>
      </c>
      <c r="K141" s="22">
        <v>10</v>
      </c>
      <c r="L141" s="22"/>
      <c r="M141" s="22" t="s">
        <v>504</v>
      </c>
      <c r="N141" s="26" t="str">
        <f t="shared" si="6"/>
        <v/>
      </c>
      <c r="O141" s="16"/>
    </row>
    <row r="142" spans="2:15" s="12" customFormat="1" x14ac:dyDescent="0.3">
      <c r="B142" s="76" t="s">
        <v>505</v>
      </c>
      <c r="C142" s="76"/>
      <c r="D142" s="115" t="s">
        <v>506</v>
      </c>
      <c r="E142" s="76">
        <v>5</v>
      </c>
      <c r="F142" s="84"/>
      <c r="G142" s="70"/>
      <c r="H142" s="71"/>
      <c r="I142" s="22" t="s">
        <v>507</v>
      </c>
      <c r="J142" s="22" t="s">
        <v>506</v>
      </c>
      <c r="K142" s="22">
        <v>5</v>
      </c>
      <c r="L142" s="22" t="s">
        <v>153</v>
      </c>
      <c r="M142" s="22" t="s">
        <v>508</v>
      </c>
      <c r="N142" s="26" t="str">
        <f t="shared" si="6"/>
        <v/>
      </c>
      <c r="O142" s="16"/>
    </row>
    <row r="143" spans="2:15" s="12" customFormat="1" x14ac:dyDescent="0.3">
      <c r="B143" s="76" t="s">
        <v>509</v>
      </c>
      <c r="C143" s="76"/>
      <c r="D143" s="76" t="s">
        <v>510</v>
      </c>
      <c r="E143" s="76">
        <v>5</v>
      </c>
      <c r="F143" s="84"/>
      <c r="G143" s="70"/>
      <c r="H143" s="71"/>
      <c r="I143" s="22" t="s">
        <v>511</v>
      </c>
      <c r="J143" s="22" t="s">
        <v>510</v>
      </c>
      <c r="K143" s="22">
        <v>5</v>
      </c>
      <c r="L143" s="22" t="s">
        <v>153</v>
      </c>
      <c r="M143" s="22" t="s">
        <v>512</v>
      </c>
      <c r="N143" s="26" t="str">
        <f t="shared" si="6"/>
        <v/>
      </c>
      <c r="O143" s="16"/>
    </row>
    <row r="144" spans="2:15" s="12" customFormat="1" x14ac:dyDescent="0.3">
      <c r="B144" s="76" t="s">
        <v>513</v>
      </c>
      <c r="C144" s="76"/>
      <c r="D144" s="76" t="s">
        <v>120</v>
      </c>
      <c r="E144" s="76">
        <v>5</v>
      </c>
      <c r="F144" s="84"/>
      <c r="G144" s="70"/>
      <c r="H144" s="71"/>
      <c r="I144" s="22" t="s">
        <v>119</v>
      </c>
      <c r="J144" s="22" t="s">
        <v>120</v>
      </c>
      <c r="K144" s="22">
        <v>5</v>
      </c>
      <c r="L144" s="22" t="s">
        <v>153</v>
      </c>
      <c r="M144" s="22" t="s">
        <v>514</v>
      </c>
      <c r="N144" s="116" t="str">
        <f t="shared" si="6"/>
        <v/>
      </c>
      <c r="O144" s="16"/>
    </row>
    <row r="145" spans="2:15" s="12" customFormat="1" ht="30" x14ac:dyDescent="0.3">
      <c r="B145" s="76" t="s">
        <v>515</v>
      </c>
      <c r="C145" s="76"/>
      <c r="D145" s="76" t="s">
        <v>516</v>
      </c>
      <c r="E145" s="76">
        <v>5</v>
      </c>
      <c r="F145" s="84"/>
      <c r="G145" s="70"/>
      <c r="H145" s="71"/>
      <c r="I145" s="110" t="s">
        <v>200</v>
      </c>
      <c r="J145" s="22" t="s">
        <v>516</v>
      </c>
      <c r="K145" s="22">
        <v>5</v>
      </c>
      <c r="L145" s="22" t="s">
        <v>201</v>
      </c>
      <c r="M145" s="22" t="s">
        <v>517</v>
      </c>
      <c r="N145" s="26" t="str">
        <f t="shared" si="6"/>
        <v/>
      </c>
      <c r="O145" s="16"/>
    </row>
    <row r="146" spans="2:15" s="12" customFormat="1" x14ac:dyDescent="0.3">
      <c r="B146" s="76" t="s">
        <v>518</v>
      </c>
      <c r="C146" s="76"/>
      <c r="D146" s="76" t="s">
        <v>519</v>
      </c>
      <c r="E146" s="76">
        <v>5</v>
      </c>
      <c r="F146" s="84"/>
      <c r="G146" s="70"/>
      <c r="H146" s="71"/>
      <c r="I146" s="110" t="s">
        <v>200</v>
      </c>
      <c r="J146" s="22" t="s">
        <v>519</v>
      </c>
      <c r="K146" s="22">
        <v>5</v>
      </c>
      <c r="L146" s="22" t="s">
        <v>153</v>
      </c>
      <c r="M146" s="22" t="s">
        <v>520</v>
      </c>
      <c r="N146" s="26" t="str">
        <f t="shared" si="6"/>
        <v/>
      </c>
      <c r="O146" s="16"/>
    </row>
    <row r="147" spans="2:15" s="12" customFormat="1" ht="15" customHeight="1" x14ac:dyDescent="0.3">
      <c r="B147" s="76" t="s">
        <v>521</v>
      </c>
      <c r="C147" s="76"/>
      <c r="D147" s="76" t="s">
        <v>522</v>
      </c>
      <c r="E147" s="76">
        <v>5</v>
      </c>
      <c r="F147" s="84"/>
      <c r="G147" s="70"/>
      <c r="H147" s="71"/>
      <c r="I147" s="22" t="s">
        <v>523</v>
      </c>
      <c r="J147" s="22" t="s">
        <v>522</v>
      </c>
      <c r="K147" s="22">
        <v>5</v>
      </c>
      <c r="L147" s="22" t="s">
        <v>153</v>
      </c>
      <c r="M147" s="22" t="s">
        <v>524</v>
      </c>
      <c r="N147" s="26" t="str">
        <f t="shared" si="6"/>
        <v/>
      </c>
      <c r="O147" s="16"/>
    </row>
    <row r="148" spans="2:15" s="12" customFormat="1" ht="30" x14ac:dyDescent="0.3">
      <c r="B148" s="76" t="s">
        <v>525</v>
      </c>
      <c r="C148" s="76"/>
      <c r="D148" s="76" t="s">
        <v>526</v>
      </c>
      <c r="E148" s="76">
        <v>5</v>
      </c>
      <c r="F148" s="84"/>
      <c r="G148" s="70"/>
      <c r="H148" s="71"/>
      <c r="I148" s="22" t="s">
        <v>527</v>
      </c>
      <c r="J148" s="22" t="s">
        <v>526</v>
      </c>
      <c r="K148" s="22">
        <v>5</v>
      </c>
      <c r="L148" s="22" t="s">
        <v>153</v>
      </c>
      <c r="M148" s="22" t="s">
        <v>528</v>
      </c>
      <c r="N148" s="26" t="str">
        <f t="shared" si="6"/>
        <v/>
      </c>
      <c r="O148" s="16"/>
    </row>
    <row r="149" spans="2:15" s="12" customFormat="1" ht="30" x14ac:dyDescent="0.3">
      <c r="B149" s="76" t="s">
        <v>529</v>
      </c>
      <c r="C149" s="76"/>
      <c r="D149" s="76" t="s">
        <v>530</v>
      </c>
      <c r="E149" s="76">
        <v>8</v>
      </c>
      <c r="F149" s="84"/>
      <c r="G149" s="70"/>
      <c r="H149" s="71"/>
      <c r="I149" s="110" t="s">
        <v>200</v>
      </c>
      <c r="J149" s="22" t="s">
        <v>530</v>
      </c>
      <c r="K149" s="22">
        <v>8</v>
      </c>
      <c r="L149" s="22" t="s">
        <v>201</v>
      </c>
      <c r="M149" s="22" t="s">
        <v>531</v>
      </c>
      <c r="N149" s="26" t="str">
        <f t="shared" si="6"/>
        <v/>
      </c>
      <c r="O149" s="16"/>
    </row>
    <row r="150" spans="2:15" ht="30" x14ac:dyDescent="0.25">
      <c r="B150" s="77" t="s">
        <v>532</v>
      </c>
      <c r="C150" s="77"/>
      <c r="D150" s="76" t="s">
        <v>533</v>
      </c>
      <c r="E150" s="77">
        <v>5</v>
      </c>
      <c r="F150" s="78"/>
      <c r="G150" s="24"/>
      <c r="H150" s="25"/>
      <c r="I150" s="21" t="s">
        <v>534</v>
      </c>
      <c r="J150" s="22" t="s">
        <v>535</v>
      </c>
      <c r="K150" s="21">
        <v>5</v>
      </c>
      <c r="L150" s="22" t="s">
        <v>153</v>
      </c>
      <c r="M150" s="22" t="s">
        <v>536</v>
      </c>
      <c r="N150" s="26" t="str">
        <f t="shared" si="6"/>
        <v/>
      </c>
    </row>
    <row r="151" spans="2:15" ht="15" customHeight="1" x14ac:dyDescent="0.25">
      <c r="B151" s="77" t="s">
        <v>537</v>
      </c>
      <c r="C151" s="77"/>
      <c r="D151" s="76" t="s">
        <v>538</v>
      </c>
      <c r="E151" s="77">
        <v>5</v>
      </c>
      <c r="F151" s="78"/>
      <c r="G151" s="24"/>
      <c r="H151" s="25"/>
      <c r="I151" s="21" t="s">
        <v>539</v>
      </c>
      <c r="J151" s="22" t="s">
        <v>538</v>
      </c>
      <c r="K151" s="21">
        <v>5</v>
      </c>
      <c r="L151" s="22" t="s">
        <v>153</v>
      </c>
      <c r="M151" s="22" t="s">
        <v>540</v>
      </c>
      <c r="N151" s="26" t="str">
        <f t="shared" si="6"/>
        <v/>
      </c>
    </row>
    <row r="152" spans="2:15" ht="15" customHeight="1" x14ac:dyDescent="0.25">
      <c r="B152" s="77" t="s">
        <v>541</v>
      </c>
      <c r="C152" s="77"/>
      <c r="D152" s="76" t="s">
        <v>542</v>
      </c>
      <c r="E152" s="77">
        <v>5</v>
      </c>
      <c r="F152" s="78"/>
      <c r="G152" s="24"/>
      <c r="H152" s="25"/>
      <c r="I152" s="21" t="s">
        <v>543</v>
      </c>
      <c r="J152" s="22" t="s">
        <v>542</v>
      </c>
      <c r="K152" s="21">
        <v>5</v>
      </c>
      <c r="L152" s="22" t="s">
        <v>153</v>
      </c>
      <c r="M152" s="22" t="s">
        <v>544</v>
      </c>
      <c r="N152" s="26" t="str">
        <f t="shared" si="6"/>
        <v/>
      </c>
    </row>
    <row r="153" spans="2:15" ht="15" customHeight="1" x14ac:dyDescent="0.25">
      <c r="B153" s="77" t="s">
        <v>545</v>
      </c>
      <c r="C153" s="77"/>
      <c r="D153" s="76" t="s">
        <v>546</v>
      </c>
      <c r="E153" s="77">
        <v>5</v>
      </c>
      <c r="F153" s="78"/>
      <c r="G153" s="24"/>
      <c r="H153" s="25"/>
      <c r="I153" s="21" t="s">
        <v>547</v>
      </c>
      <c r="J153" s="22" t="s">
        <v>548</v>
      </c>
      <c r="K153" s="21">
        <v>5</v>
      </c>
      <c r="L153" s="22" t="s">
        <v>153</v>
      </c>
      <c r="M153" s="22" t="s">
        <v>549</v>
      </c>
      <c r="N153" s="26" t="str">
        <f t="shared" si="6"/>
        <v/>
      </c>
    </row>
    <row r="154" spans="2:15" ht="15" customHeight="1" x14ac:dyDescent="0.25">
      <c r="B154" s="77" t="s">
        <v>550</v>
      </c>
      <c r="C154" s="77"/>
      <c r="D154" s="76" t="s">
        <v>551</v>
      </c>
      <c r="E154" s="77">
        <v>5</v>
      </c>
      <c r="F154" s="78"/>
      <c r="G154" s="24"/>
      <c r="H154" s="25"/>
      <c r="I154" s="21" t="s">
        <v>552</v>
      </c>
      <c r="J154" s="22" t="s">
        <v>551</v>
      </c>
      <c r="K154" s="21">
        <v>5</v>
      </c>
      <c r="L154" s="22" t="s">
        <v>153</v>
      </c>
      <c r="M154" s="22" t="s">
        <v>553</v>
      </c>
      <c r="N154" s="26" t="str">
        <f t="shared" si="6"/>
        <v/>
      </c>
    </row>
    <row r="155" spans="2:15" ht="15" customHeight="1" x14ac:dyDescent="0.25">
      <c r="B155" s="77" t="s">
        <v>554</v>
      </c>
      <c r="C155" s="77"/>
      <c r="D155" s="76" t="s">
        <v>555</v>
      </c>
      <c r="E155" s="77">
        <v>5</v>
      </c>
      <c r="F155" s="78"/>
      <c r="G155" s="24"/>
      <c r="H155" s="25"/>
      <c r="I155" s="21" t="s">
        <v>556</v>
      </c>
      <c r="J155" s="22" t="s">
        <v>555</v>
      </c>
      <c r="K155" s="21">
        <v>5</v>
      </c>
      <c r="L155" s="22" t="s">
        <v>153</v>
      </c>
      <c r="M155" s="22" t="s">
        <v>557</v>
      </c>
      <c r="N155" s="26" t="str">
        <f t="shared" si="6"/>
        <v/>
      </c>
    </row>
    <row r="156" spans="2:15" ht="15" customHeight="1" x14ac:dyDescent="0.25">
      <c r="B156" s="77" t="s">
        <v>558</v>
      </c>
      <c r="C156" s="77"/>
      <c r="D156" s="76" t="s">
        <v>155</v>
      </c>
      <c r="E156" s="77">
        <v>5</v>
      </c>
      <c r="F156" s="78"/>
      <c r="G156" s="24"/>
      <c r="H156" s="25"/>
      <c r="I156" s="21" t="s">
        <v>154</v>
      </c>
      <c r="J156" s="22" t="s">
        <v>155</v>
      </c>
      <c r="K156" s="21">
        <v>5</v>
      </c>
      <c r="L156" s="22" t="s">
        <v>153</v>
      </c>
      <c r="M156" s="22" t="s">
        <v>559</v>
      </c>
      <c r="N156" s="26" t="str">
        <f t="shared" si="6"/>
        <v/>
      </c>
    </row>
    <row r="157" spans="2:15" s="12" customFormat="1" ht="15" customHeight="1" x14ac:dyDescent="0.3">
      <c r="B157" s="64" t="s">
        <v>560</v>
      </c>
      <c r="C157" s="65"/>
      <c r="D157" s="65"/>
      <c r="E157" s="65"/>
      <c r="F157" s="111"/>
      <c r="G157" s="112"/>
      <c r="H157" s="112"/>
      <c r="I157" s="112"/>
      <c r="J157" s="112"/>
      <c r="K157" s="112"/>
      <c r="L157" s="112"/>
      <c r="M157" s="113"/>
      <c r="N157" s="20"/>
      <c r="O157" s="16"/>
    </row>
    <row r="158" spans="2:15" ht="30" x14ac:dyDescent="0.25">
      <c r="B158" s="31" t="s">
        <v>95</v>
      </c>
      <c r="C158" s="31"/>
      <c r="D158" s="32" t="s">
        <v>96</v>
      </c>
      <c r="E158" s="31">
        <v>5</v>
      </c>
      <c r="F158" s="41"/>
      <c r="G158" s="34"/>
      <c r="H158" s="42"/>
      <c r="I158" s="31" t="s">
        <v>97</v>
      </c>
      <c r="J158" s="32" t="s">
        <v>98</v>
      </c>
      <c r="K158" s="31">
        <v>5</v>
      </c>
      <c r="L158" s="31"/>
      <c r="M158" s="36" t="s">
        <v>99</v>
      </c>
      <c r="N158" s="26" t="str">
        <f>IF(AND(F158&gt;=1,F158&lt;=4),F158,"")</f>
        <v/>
      </c>
    </row>
    <row r="159" spans="2:15" x14ac:dyDescent="0.25">
      <c r="B159" s="21" t="s">
        <v>100</v>
      </c>
      <c r="C159" s="21"/>
      <c r="D159" s="22" t="s">
        <v>101</v>
      </c>
      <c r="E159" s="21">
        <v>15</v>
      </c>
      <c r="F159" s="23"/>
      <c r="G159" s="24"/>
      <c r="H159" s="25"/>
      <c r="I159" s="21" t="s">
        <v>102</v>
      </c>
      <c r="J159" s="22" t="s">
        <v>103</v>
      </c>
      <c r="K159" s="21">
        <v>15</v>
      </c>
      <c r="L159" s="21"/>
      <c r="M159" s="21" t="s">
        <v>104</v>
      </c>
      <c r="N159" s="26" t="str">
        <f>IF(AND(F159&gt;=1,F159&lt;=4),"bestanden","")</f>
        <v/>
      </c>
    </row>
    <row r="160" spans="2:15" s="12" customFormat="1" ht="30" x14ac:dyDescent="0.3">
      <c r="B160" s="22" t="s">
        <v>561</v>
      </c>
      <c r="C160" s="22"/>
      <c r="D160" s="22" t="s">
        <v>562</v>
      </c>
      <c r="E160" s="22">
        <v>5</v>
      </c>
      <c r="F160" s="69"/>
      <c r="G160" s="70"/>
      <c r="H160" s="71"/>
      <c r="I160" s="22" t="s">
        <v>124</v>
      </c>
      <c r="J160" s="22" t="s">
        <v>125</v>
      </c>
      <c r="K160" s="22">
        <v>5</v>
      </c>
      <c r="L160" s="22"/>
      <c r="M160" s="22" t="s">
        <v>563</v>
      </c>
      <c r="N160" s="26" t="str">
        <f t="shared" ref="N160:N179" si="7">IF(AND(F160&gt;=1,F160&lt;=4),F160,"")</f>
        <v/>
      </c>
      <c r="O160" s="16"/>
    </row>
    <row r="161" spans="2:15" s="12" customFormat="1" ht="30" x14ac:dyDescent="0.3">
      <c r="B161" s="22" t="s">
        <v>564</v>
      </c>
      <c r="C161" s="22"/>
      <c r="D161" s="22" t="s">
        <v>565</v>
      </c>
      <c r="E161" s="22">
        <v>7</v>
      </c>
      <c r="F161" s="69"/>
      <c r="G161" s="70"/>
      <c r="H161" s="71"/>
      <c r="I161" s="22" t="s">
        <v>566</v>
      </c>
      <c r="J161" s="22" t="s">
        <v>565</v>
      </c>
      <c r="K161" s="22">
        <v>10</v>
      </c>
      <c r="L161" s="22"/>
      <c r="M161" s="22" t="s">
        <v>567</v>
      </c>
      <c r="N161" s="26" t="str">
        <f t="shared" si="7"/>
        <v/>
      </c>
      <c r="O161" s="16"/>
    </row>
    <row r="162" spans="2:15" s="12" customFormat="1" x14ac:dyDescent="0.3">
      <c r="B162" s="22" t="s">
        <v>568</v>
      </c>
      <c r="C162" s="22"/>
      <c r="D162" s="22" t="s">
        <v>569</v>
      </c>
      <c r="E162" s="22">
        <v>5</v>
      </c>
      <c r="F162" s="69"/>
      <c r="G162" s="70"/>
      <c r="H162" s="71"/>
      <c r="I162" s="22" t="s">
        <v>570</v>
      </c>
      <c r="J162" s="22" t="s">
        <v>569</v>
      </c>
      <c r="K162" s="22">
        <v>5</v>
      </c>
      <c r="L162" s="22"/>
      <c r="M162" s="22" t="s">
        <v>571</v>
      </c>
      <c r="N162" s="26" t="str">
        <f t="shared" si="7"/>
        <v/>
      </c>
      <c r="O162" s="16"/>
    </row>
    <row r="163" spans="2:15" s="12" customFormat="1" x14ac:dyDescent="0.3">
      <c r="B163" s="22" t="s">
        <v>572</v>
      </c>
      <c r="C163" s="22"/>
      <c r="D163" s="22" t="s">
        <v>348</v>
      </c>
      <c r="E163" s="22">
        <v>6</v>
      </c>
      <c r="F163" s="69"/>
      <c r="G163" s="70"/>
      <c r="H163" s="71"/>
      <c r="I163" s="22" t="s">
        <v>347</v>
      </c>
      <c r="J163" s="22" t="s">
        <v>348</v>
      </c>
      <c r="K163" s="22">
        <v>5</v>
      </c>
      <c r="L163" s="22"/>
      <c r="M163" s="22" t="s">
        <v>573</v>
      </c>
      <c r="N163" s="26" t="str">
        <f t="shared" si="7"/>
        <v/>
      </c>
      <c r="O163" s="16"/>
    </row>
    <row r="164" spans="2:15" s="12" customFormat="1" ht="30" x14ac:dyDescent="0.3">
      <c r="B164" s="22" t="s">
        <v>574</v>
      </c>
      <c r="C164" s="22"/>
      <c r="D164" s="22" t="s">
        <v>575</v>
      </c>
      <c r="E164" s="22">
        <v>7</v>
      </c>
      <c r="F164" s="69"/>
      <c r="G164" s="70"/>
      <c r="H164" s="71"/>
      <c r="I164" s="22" t="s">
        <v>576</v>
      </c>
      <c r="J164" s="22" t="s">
        <v>575</v>
      </c>
      <c r="K164" s="22">
        <v>10</v>
      </c>
      <c r="L164" s="22"/>
      <c r="M164" s="22" t="s">
        <v>577</v>
      </c>
      <c r="N164" s="26" t="str">
        <f t="shared" si="7"/>
        <v/>
      </c>
      <c r="O164" s="16"/>
    </row>
    <row r="165" spans="2:15" s="12" customFormat="1" ht="30" x14ac:dyDescent="0.3">
      <c r="B165" s="22" t="s">
        <v>578</v>
      </c>
      <c r="C165" s="22"/>
      <c r="D165" s="22" t="s">
        <v>579</v>
      </c>
      <c r="E165" s="22">
        <v>7</v>
      </c>
      <c r="F165" s="69"/>
      <c r="G165" s="70"/>
      <c r="H165" s="71"/>
      <c r="I165" s="22" t="s">
        <v>580</v>
      </c>
      <c r="J165" s="22" t="s">
        <v>579</v>
      </c>
      <c r="K165" s="22">
        <v>10</v>
      </c>
      <c r="L165" s="22"/>
      <c r="M165" s="22" t="s">
        <v>581</v>
      </c>
      <c r="N165" s="26" t="str">
        <f t="shared" si="7"/>
        <v/>
      </c>
      <c r="O165" s="16"/>
    </row>
    <row r="166" spans="2:15" s="12" customFormat="1" x14ac:dyDescent="0.3">
      <c r="B166" s="22" t="s">
        <v>582</v>
      </c>
      <c r="C166" s="22"/>
      <c r="D166" s="22" t="s">
        <v>583</v>
      </c>
      <c r="E166" s="22">
        <v>6</v>
      </c>
      <c r="F166" s="69"/>
      <c r="G166" s="70"/>
      <c r="H166" s="71"/>
      <c r="I166" s="22" t="s">
        <v>584</v>
      </c>
      <c r="J166" s="22" t="s">
        <v>585</v>
      </c>
      <c r="K166" s="22">
        <v>5</v>
      </c>
      <c r="L166" s="22"/>
      <c r="M166" s="22" t="s">
        <v>586</v>
      </c>
      <c r="N166" s="26" t="str">
        <f t="shared" si="7"/>
        <v/>
      </c>
      <c r="O166" s="16"/>
    </row>
    <row r="167" spans="2:15" s="12" customFormat="1" x14ac:dyDescent="0.3">
      <c r="B167" s="22" t="s">
        <v>587</v>
      </c>
      <c r="C167" s="22"/>
      <c r="D167" s="22" t="s">
        <v>588</v>
      </c>
      <c r="E167" s="22">
        <v>7</v>
      </c>
      <c r="F167" s="69"/>
      <c r="G167" s="70"/>
      <c r="H167" s="71"/>
      <c r="I167" s="21" t="s">
        <v>589</v>
      </c>
      <c r="J167" s="21" t="s">
        <v>590</v>
      </c>
      <c r="K167" s="2">
        <v>5</v>
      </c>
      <c r="L167" s="22"/>
      <c r="M167" s="22" t="s">
        <v>591</v>
      </c>
      <c r="N167" s="26" t="str">
        <f t="shared" si="7"/>
        <v/>
      </c>
      <c r="O167" s="16"/>
    </row>
    <row r="168" spans="2:15" s="12" customFormat="1" x14ac:dyDescent="0.3">
      <c r="B168" s="22" t="s">
        <v>269</v>
      </c>
      <c r="C168" s="22"/>
      <c r="D168" s="22" t="s">
        <v>270</v>
      </c>
      <c r="E168" s="22">
        <v>8</v>
      </c>
      <c r="F168" s="69"/>
      <c r="G168" s="70"/>
      <c r="H168" s="71"/>
      <c r="I168" s="22" t="s">
        <v>273</v>
      </c>
      <c r="J168" s="22" t="s">
        <v>270</v>
      </c>
      <c r="K168" s="22">
        <v>5</v>
      </c>
      <c r="L168" s="22"/>
      <c r="M168" s="22" t="s">
        <v>592</v>
      </c>
      <c r="N168" s="26" t="str">
        <f t="shared" si="7"/>
        <v/>
      </c>
      <c r="O168" s="16"/>
    </row>
    <row r="169" spans="2:15" s="12" customFormat="1" x14ac:dyDescent="0.3">
      <c r="B169" s="22" t="s">
        <v>593</v>
      </c>
      <c r="C169" s="22"/>
      <c r="D169" s="22" t="s">
        <v>594</v>
      </c>
      <c r="E169" s="22">
        <v>6</v>
      </c>
      <c r="F169" s="69"/>
      <c r="G169" s="70"/>
      <c r="H169" s="71"/>
      <c r="I169" s="22" t="s">
        <v>595</v>
      </c>
      <c r="J169" s="22" t="s">
        <v>594</v>
      </c>
      <c r="K169" s="22">
        <v>5</v>
      </c>
      <c r="L169" s="22"/>
      <c r="M169" s="22" t="s">
        <v>596</v>
      </c>
      <c r="N169" s="26" t="str">
        <f t="shared" si="7"/>
        <v/>
      </c>
      <c r="O169" s="16"/>
    </row>
    <row r="170" spans="2:15" s="12" customFormat="1" x14ac:dyDescent="0.3">
      <c r="B170" s="22" t="s">
        <v>597</v>
      </c>
      <c r="C170" s="22"/>
      <c r="D170" s="22" t="s">
        <v>598</v>
      </c>
      <c r="E170" s="22">
        <v>6</v>
      </c>
      <c r="F170" s="69"/>
      <c r="G170" s="70"/>
      <c r="H170" s="71"/>
      <c r="I170" s="22" t="s">
        <v>599</v>
      </c>
      <c r="J170" s="22" t="s">
        <v>600</v>
      </c>
      <c r="K170" s="22">
        <v>5</v>
      </c>
      <c r="L170" s="22"/>
      <c r="M170" s="22" t="s">
        <v>601</v>
      </c>
      <c r="N170" s="26" t="str">
        <f t="shared" si="7"/>
        <v/>
      </c>
      <c r="O170" s="16"/>
    </row>
    <row r="171" spans="2:15" s="12" customFormat="1" x14ac:dyDescent="0.3">
      <c r="B171" s="22" t="s">
        <v>602</v>
      </c>
      <c r="C171" s="22"/>
      <c r="D171" s="22" t="s">
        <v>603</v>
      </c>
      <c r="E171" s="22">
        <v>5</v>
      </c>
      <c r="F171" s="69"/>
      <c r="G171" s="70"/>
      <c r="H171" s="71"/>
      <c r="I171" s="22" t="s">
        <v>604</v>
      </c>
      <c r="J171" s="22" t="s">
        <v>603</v>
      </c>
      <c r="K171" s="22">
        <v>5</v>
      </c>
      <c r="L171" s="22"/>
      <c r="M171" s="22" t="s">
        <v>605</v>
      </c>
      <c r="N171" s="26" t="str">
        <f t="shared" si="7"/>
        <v/>
      </c>
      <c r="O171" s="16"/>
    </row>
    <row r="172" spans="2:15" s="12" customFormat="1" ht="30" x14ac:dyDescent="0.3">
      <c r="B172" s="22" t="s">
        <v>606</v>
      </c>
      <c r="C172" s="22"/>
      <c r="D172" s="22" t="s">
        <v>607</v>
      </c>
      <c r="E172" s="22">
        <v>5</v>
      </c>
      <c r="F172" s="69"/>
      <c r="G172" s="70"/>
      <c r="H172" s="71"/>
      <c r="I172" s="22" t="s">
        <v>608</v>
      </c>
      <c r="J172" s="22" t="s">
        <v>609</v>
      </c>
      <c r="K172" s="22">
        <v>5</v>
      </c>
      <c r="L172" s="22"/>
      <c r="M172" s="22" t="s">
        <v>610</v>
      </c>
      <c r="N172" s="26" t="str">
        <f t="shared" si="7"/>
        <v/>
      </c>
      <c r="O172" s="16"/>
    </row>
    <row r="173" spans="2:15" s="12" customFormat="1" ht="30" x14ac:dyDescent="0.3">
      <c r="B173" s="22" t="s">
        <v>611</v>
      </c>
      <c r="C173" s="22"/>
      <c r="D173" s="22" t="s">
        <v>612</v>
      </c>
      <c r="E173" s="22">
        <v>16</v>
      </c>
      <c r="F173" s="69"/>
      <c r="G173" s="70"/>
      <c r="H173" s="71"/>
      <c r="I173" s="22" t="s">
        <v>613</v>
      </c>
      <c r="J173" s="22" t="s">
        <v>612</v>
      </c>
      <c r="K173" s="22">
        <v>15</v>
      </c>
      <c r="L173" s="22"/>
      <c r="M173" s="22" t="s">
        <v>614</v>
      </c>
      <c r="N173" s="26" t="str">
        <f t="shared" si="7"/>
        <v/>
      </c>
      <c r="O173" s="16"/>
    </row>
    <row r="174" spans="2:15" s="12" customFormat="1" ht="30" x14ac:dyDescent="0.3">
      <c r="B174" s="76" t="s">
        <v>615</v>
      </c>
      <c r="C174" s="76"/>
      <c r="D174" s="76" t="s">
        <v>616</v>
      </c>
      <c r="E174" s="76">
        <v>6</v>
      </c>
      <c r="F174" s="84"/>
      <c r="G174" s="70"/>
      <c r="H174" s="71"/>
      <c r="I174" s="22" t="s">
        <v>617</v>
      </c>
      <c r="J174" s="22" t="s">
        <v>618</v>
      </c>
      <c r="K174" s="22">
        <v>5</v>
      </c>
      <c r="L174" s="22" t="s">
        <v>153</v>
      </c>
      <c r="M174" s="22" t="s">
        <v>619</v>
      </c>
      <c r="N174" s="26" t="str">
        <f t="shared" si="7"/>
        <v/>
      </c>
      <c r="O174" s="16"/>
    </row>
    <row r="175" spans="2:15" s="12" customFormat="1" ht="30" x14ac:dyDescent="0.3">
      <c r="B175" s="76" t="s">
        <v>620</v>
      </c>
      <c r="C175" s="76"/>
      <c r="D175" s="76" t="s">
        <v>621</v>
      </c>
      <c r="E175" s="76">
        <v>5</v>
      </c>
      <c r="F175" s="84"/>
      <c r="G175" s="70"/>
      <c r="H175" s="71"/>
      <c r="I175" s="22" t="s">
        <v>622</v>
      </c>
      <c r="J175" s="22" t="s">
        <v>621</v>
      </c>
      <c r="K175" s="22">
        <v>5</v>
      </c>
      <c r="L175" s="22" t="s">
        <v>153</v>
      </c>
      <c r="M175" s="22" t="s">
        <v>623</v>
      </c>
      <c r="N175" s="26" t="str">
        <f t="shared" si="7"/>
        <v/>
      </c>
      <c r="O175" s="16"/>
    </row>
    <row r="176" spans="2:15" x14ac:dyDescent="0.25">
      <c r="B176" s="77" t="s">
        <v>624</v>
      </c>
      <c r="C176" s="77"/>
      <c r="D176" s="76" t="s">
        <v>625</v>
      </c>
      <c r="E176" s="77">
        <v>5</v>
      </c>
      <c r="F176" s="78"/>
      <c r="G176" s="24"/>
      <c r="H176" s="25"/>
      <c r="I176" s="21" t="s">
        <v>626</v>
      </c>
      <c r="J176" s="22" t="s">
        <v>625</v>
      </c>
      <c r="K176" s="21">
        <v>5</v>
      </c>
      <c r="L176" s="21" t="s">
        <v>153</v>
      </c>
      <c r="M176" s="22" t="s">
        <v>627</v>
      </c>
      <c r="N176" s="26" t="str">
        <f t="shared" si="7"/>
        <v/>
      </c>
    </row>
    <row r="177" spans="2:15" ht="15" customHeight="1" x14ac:dyDescent="0.25">
      <c r="B177" s="77" t="s">
        <v>628</v>
      </c>
      <c r="C177" s="77"/>
      <c r="D177" s="76" t="s">
        <v>629</v>
      </c>
      <c r="E177" s="77">
        <v>5</v>
      </c>
      <c r="F177" s="78"/>
      <c r="G177" s="24"/>
      <c r="H177" s="25"/>
      <c r="I177" s="21" t="s">
        <v>630</v>
      </c>
      <c r="J177" s="22" t="s">
        <v>629</v>
      </c>
      <c r="K177" s="21">
        <v>5</v>
      </c>
      <c r="L177" s="21" t="s">
        <v>153</v>
      </c>
      <c r="M177" s="22" t="s">
        <v>631</v>
      </c>
      <c r="N177" s="26" t="str">
        <f t="shared" si="7"/>
        <v/>
      </c>
    </row>
    <row r="178" spans="2:15" ht="30" x14ac:dyDescent="0.25">
      <c r="B178" s="77" t="s">
        <v>632</v>
      </c>
      <c r="C178" s="77"/>
      <c r="D178" s="76" t="s">
        <v>633</v>
      </c>
      <c r="E178" s="77">
        <v>5</v>
      </c>
      <c r="F178" s="78"/>
      <c r="G178" s="24"/>
      <c r="H178" s="25"/>
      <c r="I178" s="21" t="s">
        <v>634</v>
      </c>
      <c r="J178" s="22" t="s">
        <v>633</v>
      </c>
      <c r="K178" s="21">
        <v>5</v>
      </c>
      <c r="L178" s="21" t="s">
        <v>153</v>
      </c>
      <c r="M178" s="22" t="s">
        <v>635</v>
      </c>
      <c r="N178" s="26" t="str">
        <f t="shared" si="7"/>
        <v/>
      </c>
    </row>
    <row r="179" spans="2:15" ht="29.1" customHeight="1" x14ac:dyDescent="0.25">
      <c r="B179" s="117" t="s">
        <v>636</v>
      </c>
      <c r="C179" s="118"/>
      <c r="D179" s="119" t="s">
        <v>637</v>
      </c>
      <c r="E179" s="118">
        <v>10</v>
      </c>
      <c r="F179" s="120"/>
      <c r="G179" s="30"/>
      <c r="H179" s="25"/>
      <c r="I179" s="21" t="s">
        <v>638</v>
      </c>
      <c r="J179" s="22" t="s">
        <v>639</v>
      </c>
      <c r="K179" s="21">
        <v>5</v>
      </c>
      <c r="L179" s="21" t="s">
        <v>153</v>
      </c>
      <c r="M179" s="22" t="s">
        <v>640</v>
      </c>
      <c r="N179" s="26" t="str">
        <f t="shared" si="7"/>
        <v/>
      </c>
    </row>
    <row r="180" spans="2:15" x14ac:dyDescent="0.25">
      <c r="B180" s="121"/>
      <c r="C180" s="122"/>
      <c r="D180" s="123"/>
      <c r="E180" s="122"/>
      <c r="F180" s="124"/>
      <c r="G180" s="34"/>
      <c r="H180" s="25"/>
      <c r="I180" s="21" t="s">
        <v>641</v>
      </c>
      <c r="J180" s="22" t="s">
        <v>642</v>
      </c>
      <c r="K180" s="21">
        <v>5</v>
      </c>
      <c r="L180" s="21" t="s">
        <v>153</v>
      </c>
      <c r="M180" s="22" t="s">
        <v>640</v>
      </c>
      <c r="N180" s="26" t="str">
        <f>IF(AND(F179&gt;=1,F179&lt;=4),F179,"")</f>
        <v/>
      </c>
    </row>
    <row r="181" spans="2:15" ht="45" x14ac:dyDescent="0.25">
      <c r="B181" s="77"/>
      <c r="C181" s="77"/>
      <c r="D181" s="76"/>
      <c r="E181" s="77"/>
      <c r="F181" s="78"/>
      <c r="G181" s="24"/>
      <c r="H181" s="25"/>
      <c r="I181" s="21" t="s">
        <v>643</v>
      </c>
      <c r="J181" s="22" t="s">
        <v>644</v>
      </c>
      <c r="K181" s="21">
        <v>5</v>
      </c>
      <c r="L181" s="81"/>
      <c r="M181" s="22"/>
      <c r="N181" s="26" t="str">
        <f>IF(AND(F181&gt;=1,F181&lt;=4),F181,"")</f>
        <v/>
      </c>
    </row>
    <row r="182" spans="2:15" x14ac:dyDescent="0.25">
      <c r="B182" s="2" t="s">
        <v>645</v>
      </c>
    </row>
    <row r="184" spans="2:15" ht="21" x14ac:dyDescent="0.25">
      <c r="B184" s="6" t="s">
        <v>646</v>
      </c>
    </row>
    <row r="185" spans="2:15" x14ac:dyDescent="0.25">
      <c r="B185" s="125" t="s">
        <v>647</v>
      </c>
      <c r="C185" s="125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6"/>
    </row>
    <row r="186" spans="2:15" s="2" customFormat="1" x14ac:dyDescent="0.25">
      <c r="B186" s="125" t="s">
        <v>648</v>
      </c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6"/>
    </row>
    <row r="187" spans="2:15" s="2" customFormat="1" x14ac:dyDescent="0.25">
      <c r="B187" s="125" t="s">
        <v>649</v>
      </c>
      <c r="C187" s="125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6"/>
    </row>
    <row r="188" spans="2:15" s="2" customFormat="1" x14ac:dyDescent="0.25">
      <c r="B188" s="125" t="s">
        <v>650</v>
      </c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6"/>
    </row>
    <row r="190" spans="2:15" ht="18" x14ac:dyDescent="0.25">
      <c r="B190" s="8" t="s">
        <v>4</v>
      </c>
      <c r="C190" s="8"/>
      <c r="D190" s="8"/>
      <c r="E190" s="8"/>
      <c r="F190" s="9"/>
      <c r="I190" s="10" t="s">
        <v>5</v>
      </c>
      <c r="J190" s="10"/>
      <c r="K190" s="10"/>
      <c r="L190" s="10"/>
      <c r="M190" s="10"/>
      <c r="N190" s="11"/>
    </row>
    <row r="191" spans="2:15" s="12" customFormat="1" ht="30" x14ac:dyDescent="0.3">
      <c r="B191" s="13" t="s">
        <v>6</v>
      </c>
      <c r="C191" s="13" t="s">
        <v>7</v>
      </c>
      <c r="D191" s="13" t="s">
        <v>651</v>
      </c>
      <c r="E191" s="13" t="s">
        <v>652</v>
      </c>
      <c r="F191" s="14" t="s">
        <v>653</v>
      </c>
      <c r="G191" s="14"/>
      <c r="H191" s="15"/>
      <c r="I191" s="13" t="s">
        <v>6</v>
      </c>
      <c r="J191" s="13" t="s">
        <v>11</v>
      </c>
      <c r="K191" s="13" t="s">
        <v>652</v>
      </c>
      <c r="L191" s="13" t="s">
        <v>12</v>
      </c>
      <c r="M191" s="13" t="s">
        <v>13</v>
      </c>
      <c r="N191" s="13" t="s">
        <v>653</v>
      </c>
      <c r="O191" s="13" t="s">
        <v>10</v>
      </c>
    </row>
    <row r="192" spans="2:15" s="12" customFormat="1" x14ac:dyDescent="0.3">
      <c r="B192" s="17" t="s">
        <v>14</v>
      </c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9"/>
      <c r="N192" s="20"/>
      <c r="O192" s="20"/>
    </row>
    <row r="193" spans="2:15" ht="15.75" x14ac:dyDescent="0.3">
      <c r="B193" s="27" t="s">
        <v>38</v>
      </c>
      <c r="C193" s="27">
        <v>12010</v>
      </c>
      <c r="D193" s="28" t="str">
        <f>VLOOKUP(C193,'[1]HIS-Auszug'!I:J,2,FALSE)</f>
        <v xml:space="preserve">Klausurarbeit Statische Festigkeitsprobleme                                                                                                                                                                                                                   </v>
      </c>
      <c r="E193" s="21" t="s">
        <v>654</v>
      </c>
      <c r="F193" s="69"/>
      <c r="G193" s="24"/>
      <c r="H193" s="25"/>
      <c r="I193" s="21" t="s">
        <v>40</v>
      </c>
      <c r="J193" s="21" t="s">
        <v>41</v>
      </c>
      <c r="K193" s="21" t="s">
        <v>654</v>
      </c>
      <c r="L193" s="21" t="s">
        <v>655</v>
      </c>
      <c r="M193" s="21"/>
      <c r="N193" s="26" t="str">
        <f>IF(AND(F193&gt;=1,F193&lt;=4,F194&gt;=1,F194&lt;=4),ROUNDDOWN(0.5*F193+0.5*F194,1),IF(AND(F193&gt;=1,F193&lt;=4),F193,""))</f>
        <v/>
      </c>
      <c r="O193" s="127" t="str">
        <f>IF(N193="","",N193)</f>
        <v/>
      </c>
    </row>
    <row r="194" spans="2:15" ht="15.75" x14ac:dyDescent="0.3">
      <c r="B194" s="31"/>
      <c r="C194" s="21">
        <v>12020</v>
      </c>
      <c r="D194" s="22" t="str">
        <f>VLOOKUP(C194,'[1]HIS-Auszug'!I:J,2,FALSE)</f>
        <v xml:space="preserve">Klausurarbeit Kinetik                                                                                                                                                                                                                                         </v>
      </c>
      <c r="E194" s="21" t="s">
        <v>654</v>
      </c>
      <c r="F194" s="69"/>
      <c r="G194" s="34"/>
      <c r="H194" s="25"/>
      <c r="I194" s="21" t="s">
        <v>43</v>
      </c>
      <c r="J194" s="21" t="s">
        <v>44</v>
      </c>
      <c r="K194" s="21" t="s">
        <v>654</v>
      </c>
      <c r="L194" s="21" t="s">
        <v>655</v>
      </c>
      <c r="M194" s="21"/>
      <c r="N194" s="26" t="str">
        <f>IF(AND(F193&gt;=1,F193&lt;=4,F194&gt;=1,F194&lt;=4),ROUNDDOWN(0.5*F193+0.5*F194,1),IF(AND(F194&gt;=1,F194&lt;=4),F194,""))</f>
        <v/>
      </c>
      <c r="O194" s="127" t="str">
        <f>IF(N194="","",N194)</f>
        <v/>
      </c>
    </row>
    <row r="195" spans="2:15" ht="15.75" x14ac:dyDescent="0.3">
      <c r="B195" s="21" t="s">
        <v>64</v>
      </c>
      <c r="C195" s="21">
        <v>12804</v>
      </c>
      <c r="D195" s="22" t="str">
        <f>VLOOKUP(C195,'[1]HIS-Auszug'!I:J,2,FALSE)</f>
        <v xml:space="preserve">Leistungsnachweis Technische Darstellung (Übungsaufgabe)                                                                                                                                                                                                      </v>
      </c>
      <c r="E195" s="21" t="s">
        <v>656</v>
      </c>
      <c r="F195" s="69"/>
      <c r="G195" s="24"/>
      <c r="H195" s="25"/>
      <c r="I195" s="21" t="s">
        <v>47</v>
      </c>
      <c r="J195" s="21" t="s">
        <v>48</v>
      </c>
      <c r="K195" s="21" t="s">
        <v>657</v>
      </c>
      <c r="L195" s="21"/>
      <c r="M195" s="22"/>
      <c r="N195" s="26" t="str">
        <f>IF(F195="","","bestanden")</f>
        <v/>
      </c>
      <c r="O195" s="128"/>
    </row>
    <row r="196" spans="2:15" ht="45" x14ac:dyDescent="0.25">
      <c r="B196" s="129" t="s">
        <v>64</v>
      </c>
      <c r="C196" s="129">
        <v>12820</v>
      </c>
      <c r="D196" s="130" t="str">
        <f>VLOOKUP(C196,'[1]HIS-Auszug'!I:J,2,FALSE)</f>
        <v xml:space="preserve">Klausurarbeit Wasserverkehrsanlagen                                                                                                                                                                                                                           </v>
      </c>
      <c r="E196" s="35" t="s">
        <v>658</v>
      </c>
      <c r="F196" s="131"/>
      <c r="G196" s="38"/>
      <c r="H196" s="39"/>
      <c r="I196" s="35" t="s">
        <v>66</v>
      </c>
      <c r="J196" s="36" t="s">
        <v>67</v>
      </c>
      <c r="K196" s="35" t="s">
        <v>659</v>
      </c>
      <c r="L196" s="35" t="s">
        <v>655</v>
      </c>
      <c r="M196" s="36" t="s">
        <v>660</v>
      </c>
      <c r="N196" s="131" t="str">
        <f>IF(AND(F196&gt;=1,F196&lt;=4,F197&lt;&gt;"",F198&gt;=1,F198&lt;=4,F199&gt;=1,F199&lt;=4),ROUNDDOWN(1/3*F196+1/3*F198+1/3*F199,1),"")</f>
        <v/>
      </c>
      <c r="O196" s="40" t="str">
        <f>IF(N196="","",N196)</f>
        <v/>
      </c>
    </row>
    <row r="197" spans="2:15" ht="30" x14ac:dyDescent="0.3">
      <c r="B197" s="129" t="s">
        <v>64</v>
      </c>
      <c r="C197" s="129">
        <v>12803</v>
      </c>
      <c r="D197" s="130" t="str">
        <f>VLOOKUP(C197,'[1]HIS-Auszug'!I:J,2,FALSE)</f>
        <v xml:space="preserve">Leistungsnachweis Schienenverkehrsanlagen (Übungsaufgabe)                                                                                                                                                                                                     </v>
      </c>
      <c r="E197" s="35" t="s">
        <v>661</v>
      </c>
      <c r="F197" s="132"/>
      <c r="G197" s="38"/>
      <c r="H197" s="39"/>
      <c r="I197" s="35"/>
      <c r="J197" s="36"/>
      <c r="K197" s="35"/>
      <c r="L197" s="35"/>
      <c r="M197" s="36"/>
      <c r="N197" s="36"/>
      <c r="O197" s="133"/>
    </row>
    <row r="198" spans="2:15" ht="30" x14ac:dyDescent="0.3">
      <c r="B198" s="129" t="s">
        <v>64</v>
      </c>
      <c r="C198" s="129">
        <v>12810</v>
      </c>
      <c r="D198" s="130" t="str">
        <f>VLOOKUP(C198,'[1]HIS-Auszug'!I:J,2,FALSE)</f>
        <v xml:space="preserve">Klausurarbeit Straßenverkehrsanlagen, Schienenverkehrsanlagen und Technische Darstellung                                                                                                                                                                      </v>
      </c>
      <c r="E198" s="35" t="s">
        <v>662</v>
      </c>
      <c r="F198" s="132"/>
      <c r="G198" s="38"/>
      <c r="H198" s="39"/>
      <c r="I198" s="35"/>
      <c r="J198" s="36"/>
      <c r="K198" s="35"/>
      <c r="L198" s="35"/>
      <c r="M198" s="36"/>
      <c r="N198" s="36"/>
      <c r="O198" s="133"/>
    </row>
    <row r="199" spans="2:15" ht="15.75" x14ac:dyDescent="0.3">
      <c r="B199" s="31" t="s">
        <v>69</v>
      </c>
      <c r="C199" s="31">
        <v>13610</v>
      </c>
      <c r="D199" s="32" t="str">
        <f>VLOOKUP(C199,'[1]HIS-Auszug'!I:J,2,FALSE)</f>
        <v xml:space="preserve">Klausurarbeit Arbeits- und Verkehrspsychologie                                                                                                                                                                                                                </v>
      </c>
      <c r="E199" s="31" t="s">
        <v>658</v>
      </c>
      <c r="F199" s="134"/>
      <c r="G199" s="34"/>
      <c r="H199" s="42"/>
      <c r="I199" s="31"/>
      <c r="J199" s="31"/>
      <c r="K199" s="31"/>
      <c r="L199" s="31"/>
      <c r="M199" s="32"/>
      <c r="N199" s="32"/>
      <c r="O199" s="135"/>
    </row>
    <row r="200" spans="2:15" ht="30" x14ac:dyDescent="0.25">
      <c r="B200" s="35" t="s">
        <v>64</v>
      </c>
      <c r="C200" s="35">
        <v>12810</v>
      </c>
      <c r="D200" s="36" t="str">
        <f>VLOOKUP(C200,'[1]HIS-Auszug'!I:J,2,FALSE)</f>
        <v xml:space="preserve">Klausurarbeit Straßenverkehrsanlagen, Schienenverkehrsanlagen und Technische Darstellung                                                                                                                                                                      </v>
      </c>
      <c r="E200" s="35" t="s">
        <v>662</v>
      </c>
      <c r="F200" s="131"/>
      <c r="G200" s="38"/>
      <c r="H200" s="39"/>
      <c r="I200" s="35" t="s">
        <v>71</v>
      </c>
      <c r="J200" s="36" t="s">
        <v>70</v>
      </c>
      <c r="K200" s="35" t="s">
        <v>659</v>
      </c>
      <c r="L200" s="35" t="s">
        <v>655</v>
      </c>
      <c r="M200" s="36" t="s">
        <v>663</v>
      </c>
      <c r="N200" s="40" t="str">
        <f>IF(AND(F200&gt;0,F200&lt;=4,F201&gt;0,F201&lt;=4),ROUNDDOWN(2/3*F201+1/3*F200,1),"")</f>
        <v/>
      </c>
      <c r="O200" s="40" t="str">
        <f>IF(N200="","",N200)</f>
        <v/>
      </c>
    </row>
    <row r="201" spans="2:15" ht="30" x14ac:dyDescent="0.3">
      <c r="B201" s="31" t="s">
        <v>69</v>
      </c>
      <c r="C201" s="31">
        <v>13620</v>
      </c>
      <c r="D201" s="32" t="str">
        <f>VLOOKUP(C201,'[1]HIS-Auszug'!I:J,2,FALSE)</f>
        <v xml:space="preserve">Klausurarbeit Raum- und Verkehrsplanung sowie Umweltaspekte des Verkehrs                                                                                                                                                                                      </v>
      </c>
      <c r="E201" s="35" t="s">
        <v>664</v>
      </c>
      <c r="F201" s="134"/>
      <c r="G201" s="38"/>
      <c r="H201" s="39"/>
      <c r="I201" s="35"/>
      <c r="J201" s="35"/>
      <c r="K201" s="35"/>
      <c r="L201" s="35"/>
      <c r="M201" s="36"/>
      <c r="N201" s="32"/>
      <c r="O201" s="135"/>
    </row>
    <row r="202" spans="2:15" ht="15.75" x14ac:dyDescent="0.3">
      <c r="B202" s="51" t="s">
        <v>78</v>
      </c>
      <c r="C202" s="51">
        <v>13020</v>
      </c>
      <c r="D202" s="52" t="str">
        <f>VLOOKUP(C202,'[1]HIS-Auszug'!I:J,2,FALSE)</f>
        <v xml:space="preserve">Klausurarbeit Luftverkehr                                                                                                                                                                                                                                     </v>
      </c>
      <c r="E202" s="51" t="s">
        <v>654</v>
      </c>
      <c r="F202" s="136"/>
      <c r="G202" s="53"/>
      <c r="H202" s="54"/>
      <c r="I202" s="51" t="s">
        <v>80</v>
      </c>
      <c r="J202" s="51" t="s">
        <v>81</v>
      </c>
      <c r="K202" s="51" t="s">
        <v>654</v>
      </c>
      <c r="L202" s="51" t="s">
        <v>655</v>
      </c>
      <c r="M202" s="52"/>
      <c r="N202" s="26" t="str">
        <f>IF(AND(F202&gt;=1,F202&lt;=4),F202,"")</f>
        <v/>
      </c>
      <c r="O202" s="127" t="str">
        <f>IF(N202="","",N202)</f>
        <v/>
      </c>
    </row>
    <row r="203" spans="2:15" ht="15.75" x14ac:dyDescent="0.3">
      <c r="B203" s="137"/>
      <c r="C203" s="58">
        <v>13410</v>
      </c>
      <c r="D203" s="59" t="str">
        <f>VLOOKUP(C203,'[1]HIS-Auszug'!I:J,2,FALSE)</f>
        <v xml:space="preserve">Klausurarbeit Verkehrssystemtheorie und Statistik                                                                                                                                                                                                             </v>
      </c>
      <c r="E203" s="58" t="s">
        <v>665</v>
      </c>
      <c r="F203" s="136"/>
      <c r="G203" s="138"/>
      <c r="H203" s="54"/>
      <c r="I203" s="51" t="s">
        <v>75</v>
      </c>
      <c r="J203" s="51" t="s">
        <v>76</v>
      </c>
      <c r="K203" s="51" t="s">
        <v>654</v>
      </c>
      <c r="L203" s="51" t="s">
        <v>655</v>
      </c>
      <c r="M203" s="52"/>
      <c r="N203" s="26" t="str">
        <f>IF(AND(F203&gt;=1,F203&lt;=4),F203,"")</f>
        <v/>
      </c>
      <c r="O203" s="127" t="str">
        <f>IF(N203="","",N203)</f>
        <v/>
      </c>
    </row>
    <row r="204" spans="2:15" ht="30" x14ac:dyDescent="0.25">
      <c r="B204" s="137" t="s">
        <v>78</v>
      </c>
      <c r="C204" s="137">
        <v>13010</v>
      </c>
      <c r="D204" s="49" t="str">
        <f>VLOOKUP(C204,'[1]HIS-Auszug'!I:J,2,FALSE)</f>
        <v xml:space="preserve">Klausurarbeit Verkehrslogistik                                                                                                                                                                                                                                </v>
      </c>
      <c r="E204" s="137" t="s">
        <v>658</v>
      </c>
      <c r="F204" s="139"/>
      <c r="G204" s="138"/>
      <c r="H204" s="54"/>
      <c r="I204" s="51" t="s">
        <v>75</v>
      </c>
      <c r="J204" s="51" t="s">
        <v>76</v>
      </c>
      <c r="K204" s="51" t="s">
        <v>654</v>
      </c>
      <c r="L204" s="51" t="s">
        <v>655</v>
      </c>
      <c r="M204" s="52" t="s">
        <v>663</v>
      </c>
      <c r="N204" s="40" t="str">
        <f>IF(AND(F204&gt;0,F204&lt;=4,F205&gt;0,F205&lt;=4),ROUNDDOWN(2/3*F205+1/3*F204,1),"")</f>
        <v/>
      </c>
      <c r="O204" s="40" t="str">
        <f>IF(N204="","",N204)</f>
        <v/>
      </c>
    </row>
    <row r="205" spans="2:15" ht="15.75" x14ac:dyDescent="0.3">
      <c r="B205" s="58" t="s">
        <v>73</v>
      </c>
      <c r="C205" s="58">
        <v>13410</v>
      </c>
      <c r="D205" s="59" t="str">
        <f>VLOOKUP(C205,'[1]HIS-Auszug'!I:J,2,FALSE)</f>
        <v xml:space="preserve">Klausurarbeit Verkehrssystemtheorie und Statistik                                                                                                                                                                                                             </v>
      </c>
      <c r="E205" s="58" t="s">
        <v>665</v>
      </c>
      <c r="F205" s="140"/>
      <c r="G205" s="61"/>
      <c r="H205" s="62"/>
      <c r="I205" s="58" t="s">
        <v>83</v>
      </c>
      <c r="J205" s="58" t="s">
        <v>84</v>
      </c>
      <c r="K205" s="51" t="s">
        <v>654</v>
      </c>
      <c r="L205" s="51" t="s">
        <v>655</v>
      </c>
      <c r="M205" s="59"/>
      <c r="N205" s="26" t="str">
        <f>IF(AND(F205&gt;=1,F205&lt;=4),F205,"")</f>
        <v/>
      </c>
      <c r="O205" s="127" t="str">
        <f>IF(N205="","",N205)</f>
        <v/>
      </c>
    </row>
    <row r="206" spans="2:15" s="12" customFormat="1" x14ac:dyDescent="0.3">
      <c r="B206" s="64" t="s">
        <v>94</v>
      </c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141"/>
      <c r="N206" s="20"/>
      <c r="O206" s="20"/>
    </row>
    <row r="207" spans="2:15" s="12" customFormat="1" x14ac:dyDescent="0.3">
      <c r="B207" s="22" t="s">
        <v>109</v>
      </c>
      <c r="C207" s="22">
        <v>61220</v>
      </c>
      <c r="D207" s="28" t="str">
        <f>VLOOKUP(C207,'[1]HIS-Auszug'!I:J,2,FALSE)</f>
        <v xml:space="preserve">Klausurarbeit Angewandte Informatik                                                                                                                                                                                                                           </v>
      </c>
      <c r="E207" s="22" t="s">
        <v>658</v>
      </c>
      <c r="F207" s="69"/>
      <c r="G207" s="70"/>
      <c r="H207" s="71"/>
      <c r="I207" s="142" t="s">
        <v>111</v>
      </c>
      <c r="J207" s="22" t="s">
        <v>110</v>
      </c>
      <c r="K207" s="22" t="s">
        <v>658</v>
      </c>
      <c r="L207" s="22" t="s">
        <v>655</v>
      </c>
      <c r="M207" s="22"/>
      <c r="N207" s="26" t="str">
        <f>IF(AND(F207&gt;=1,F207&lt;=4),F207,"")</f>
        <v/>
      </c>
      <c r="O207" s="26" t="str">
        <f>IF(N207="","",N207)</f>
        <v/>
      </c>
    </row>
    <row r="208" spans="2:15" s="12" customFormat="1" ht="30" x14ac:dyDescent="0.3">
      <c r="B208" s="28" t="s">
        <v>113</v>
      </c>
      <c r="C208" s="28">
        <v>61610</v>
      </c>
      <c r="D208" s="28" t="str">
        <f>VLOOKUP(C208,'[1]HIS-Auszug'!I:J,2,FALSE)</f>
        <v xml:space="preserve">Hausarbeit Bau- und sicherungstechnischer Entwurf von Bahnanlagen                                                                                                                                                                                             </v>
      </c>
      <c r="E208" s="22" t="s">
        <v>666</v>
      </c>
      <c r="F208" s="69"/>
      <c r="G208" s="70"/>
      <c r="H208" s="71"/>
      <c r="I208" s="142" t="s">
        <v>115</v>
      </c>
      <c r="J208" s="22" t="s">
        <v>114</v>
      </c>
      <c r="K208" s="22" t="s">
        <v>667</v>
      </c>
      <c r="L208" s="22"/>
      <c r="M208" s="22"/>
      <c r="N208" s="26" t="str">
        <f>IF(AND(F208&gt;=1,F208&lt;=4,F209&gt;=1,F209&lt;=4),ROUNDDOWN(1/3*F208+2/3*F209,1),IF(AND(F208&gt;=1,F208&lt;=4),F208,""))</f>
        <v/>
      </c>
      <c r="O208" s="26" t="str">
        <f>IF(AND(F208&gt;=1,F208&lt;=4,F209&gt;=1,F209&lt;=4),N208,"")</f>
        <v/>
      </c>
    </row>
    <row r="209" spans="2:15" s="12" customFormat="1" ht="30" x14ac:dyDescent="0.3">
      <c r="B209" s="32"/>
      <c r="C209" s="32">
        <v>61630</v>
      </c>
      <c r="D209" s="32" t="str">
        <f>VLOOKUP(C209,'[1]HIS-Auszug'!I:J,2,FALSE)</f>
        <v xml:space="preserve">Klausurarbeit Bau- und sicherungstechnischer Entwurf von Bahnanlagen                                                                                                                                                                                          </v>
      </c>
      <c r="E209" s="22" t="s">
        <v>654</v>
      </c>
      <c r="F209" s="69"/>
      <c r="G209" s="70"/>
      <c r="H209" s="71"/>
      <c r="I209" s="142" t="s">
        <v>115</v>
      </c>
      <c r="J209" s="22" t="s">
        <v>114</v>
      </c>
      <c r="K209" s="22" t="s">
        <v>654</v>
      </c>
      <c r="L209" s="22"/>
      <c r="M209" s="22"/>
      <c r="N209" s="26" t="str">
        <f>IF(AND(F208&gt;=1,F208&lt;=4,F209&gt;=1,F209&lt;=4),ROUNDDOWN(1/3*F208+2/3*F209,1),IF(AND(F209&gt;=1,F209&lt;=4),F209,""))</f>
        <v/>
      </c>
      <c r="O209" s="26" t="str">
        <f>IF(AND(F208&gt;=1,F208&lt;=4,F209&gt;=1,F209&lt;=4),N209,"")</f>
        <v/>
      </c>
    </row>
    <row r="210" spans="2:15" s="12" customFormat="1" ht="30" x14ac:dyDescent="0.3">
      <c r="B210" s="28" t="s">
        <v>122</v>
      </c>
      <c r="C210" s="32">
        <v>62010</v>
      </c>
      <c r="D210" s="28" t="str">
        <f>VLOOKUP(C210,'[1]HIS-Auszug'!I:J,2,FALSE)</f>
        <v xml:space="preserve">Klausurarbeit Zuverlässige und sichere Automatisierungstechnik im Schienenverkehr                                                                                                                                                                             </v>
      </c>
      <c r="E210" s="32" t="s">
        <v>658</v>
      </c>
      <c r="F210" s="69"/>
      <c r="G210" s="75"/>
      <c r="H210" s="71"/>
      <c r="I210" s="142" t="s">
        <v>127</v>
      </c>
      <c r="J210" s="22" t="s">
        <v>128</v>
      </c>
      <c r="K210" s="22" t="s">
        <v>658</v>
      </c>
      <c r="L210" s="22" t="s">
        <v>655</v>
      </c>
      <c r="M210" s="22"/>
      <c r="N210" s="26" t="str">
        <f>IF(AND(F210&gt;=1,F210&lt;=4),F210,"")</f>
        <v/>
      </c>
      <c r="O210" s="26" t="str">
        <f>IF(N210="","",N210)</f>
        <v/>
      </c>
    </row>
    <row r="211" spans="2:15" s="12" customFormat="1" x14ac:dyDescent="0.3">
      <c r="B211" s="28" t="s">
        <v>129</v>
      </c>
      <c r="C211" s="28">
        <v>62210</v>
      </c>
      <c r="D211" s="28" t="str">
        <f>VLOOKUP(C211,'[1]HIS-Auszug'!I:J,2,FALSE)</f>
        <v xml:space="preserve">Laborpraktikum Bahnbetriebsplanung und -steuerung                                                                                                                                                                                                             </v>
      </c>
      <c r="E211" s="28" t="s">
        <v>668</v>
      </c>
      <c r="F211" s="131"/>
      <c r="G211" s="73"/>
      <c r="H211" s="143"/>
      <c r="I211" s="144" t="s">
        <v>131</v>
      </c>
      <c r="J211" s="28" t="s">
        <v>130</v>
      </c>
      <c r="K211" s="28" t="s">
        <v>669</v>
      </c>
      <c r="L211" s="28"/>
      <c r="M211" s="28"/>
      <c r="N211" s="145" t="str">
        <f>IF(AND(F211&gt;0,F212&gt;0),"bestanden","")</f>
        <v/>
      </c>
      <c r="O211" s="146"/>
    </row>
    <row r="212" spans="2:15" s="12" customFormat="1" ht="30" x14ac:dyDescent="0.3">
      <c r="B212" s="32"/>
      <c r="C212" s="32">
        <v>62202</v>
      </c>
      <c r="D212" s="32" t="str">
        <f>VLOOKUP(C212,'[1]HIS-Auszug'!I:J,2,FALSE)</f>
        <v xml:space="preserve">Leistungsnachweis Bahnbetriebsplanung und -steuerung (Übungsaufgabe)                                                                                                                                                                                          </v>
      </c>
      <c r="E212" s="32" t="s">
        <v>670</v>
      </c>
      <c r="F212" s="134"/>
      <c r="G212" s="75"/>
      <c r="H212" s="147"/>
      <c r="I212" s="148"/>
      <c r="J212" s="32"/>
      <c r="K212" s="32"/>
      <c r="L212" s="32"/>
      <c r="M212" s="32"/>
      <c r="N212" s="32"/>
      <c r="O212" s="149"/>
    </row>
    <row r="213" spans="2:15" s="12" customFormat="1" x14ac:dyDescent="0.3">
      <c r="B213" s="81" t="s">
        <v>164</v>
      </c>
      <c r="C213" s="81">
        <v>170320</v>
      </c>
      <c r="D213" s="81" t="str">
        <f>VLOOKUP(C213,'[1]HIS-Auszug'!I:J,2,FALSE)</f>
        <v xml:space="preserve">Hausarbeit Bahnbau                                                                                                                                                                                                                                            </v>
      </c>
      <c r="E213" s="81" t="s">
        <v>666</v>
      </c>
      <c r="F213" s="69"/>
      <c r="G213" s="70"/>
      <c r="H213" s="71"/>
      <c r="I213" s="142" t="s">
        <v>166</v>
      </c>
      <c r="J213" s="22" t="s">
        <v>165</v>
      </c>
      <c r="K213" s="22" t="s">
        <v>666</v>
      </c>
      <c r="L213" s="22" t="s">
        <v>655</v>
      </c>
      <c r="M213" s="22"/>
      <c r="N213" s="26" t="str">
        <f>IF(AND(F213&gt;=1,F213&lt;=4),F213,"")</f>
        <v/>
      </c>
      <c r="O213" s="26" t="str">
        <f>IF(N213="","",N213)</f>
        <v/>
      </c>
    </row>
    <row r="214" spans="2:15" s="12" customFormat="1" x14ac:dyDescent="0.3">
      <c r="B214" s="17" t="s">
        <v>214</v>
      </c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9"/>
      <c r="N214" s="20"/>
      <c r="O214" s="20"/>
    </row>
    <row r="215" spans="2:15" s="12" customFormat="1" x14ac:dyDescent="0.3">
      <c r="B215" s="86" t="s">
        <v>215</v>
      </c>
      <c r="C215" s="86">
        <v>66010</v>
      </c>
      <c r="D215" s="86" t="str">
        <f>VLOOKUP(C215,'[1]HIS-Auszug'!I:J,2,FALSE)</f>
        <v xml:space="preserve">Laborpraktikum Grundlagen Elektrische Verkehrssysteme                                                                                                                                                                                                         </v>
      </c>
      <c r="E215" s="86" t="s">
        <v>668</v>
      </c>
      <c r="F215" s="69"/>
      <c r="G215" s="88"/>
      <c r="H215" s="89"/>
      <c r="I215" s="150" t="s">
        <v>217</v>
      </c>
      <c r="J215" s="86" t="s">
        <v>218</v>
      </c>
      <c r="K215" s="86" t="s">
        <v>671</v>
      </c>
      <c r="L215" s="86"/>
      <c r="M215" s="86"/>
      <c r="N215" s="26" t="str">
        <f>IF(F215="","","bestanden")</f>
        <v/>
      </c>
      <c r="O215" s="151"/>
    </row>
    <row r="216" spans="2:15" s="12" customFormat="1" ht="30" x14ac:dyDescent="0.3">
      <c r="B216" s="90" t="s">
        <v>215</v>
      </c>
      <c r="C216" s="90">
        <v>66001</v>
      </c>
      <c r="D216" s="90" t="str">
        <f>VLOOKUP(C216,'[1]HIS-Auszug'!I:J,2,FALSE)</f>
        <v xml:space="preserve">Leistungnachweis Grundlagen Elektrische Verkehrssysteme (Leistungskontrolle)                                                                                                                                                                                  </v>
      </c>
      <c r="E216" s="90" t="s">
        <v>672</v>
      </c>
      <c r="F216" s="131"/>
      <c r="G216" s="92"/>
      <c r="H216" s="152"/>
      <c r="I216" s="153" t="s">
        <v>217</v>
      </c>
      <c r="J216" s="90" t="s">
        <v>218</v>
      </c>
      <c r="K216" s="90" t="s">
        <v>673</v>
      </c>
      <c r="L216" s="90"/>
      <c r="M216" s="90"/>
      <c r="N216" s="154" t="str">
        <f>IF(AND(F216&gt;0,F217&gt;=1,F217&lt;=4),F217,"")</f>
        <v/>
      </c>
      <c r="O216" s="146"/>
    </row>
    <row r="217" spans="2:15" s="12" customFormat="1" ht="30" x14ac:dyDescent="0.3">
      <c r="B217" s="93"/>
      <c r="C217" s="93">
        <v>66020</v>
      </c>
      <c r="D217" s="93" t="str">
        <f>VLOOKUP(C217,'[1]HIS-Auszug'!I:J,2,FALSE)</f>
        <v xml:space="preserve">Mündliche Prüfungsleistung oder Klausurarbeit Grundlagen Elektrische Verkehrssysteme                                                                                                                                                                          </v>
      </c>
      <c r="E217" s="93" t="s">
        <v>673</v>
      </c>
      <c r="F217" s="134"/>
      <c r="G217" s="95"/>
      <c r="H217" s="101"/>
      <c r="I217" s="155"/>
      <c r="J217" s="93"/>
      <c r="K217" s="93" t="s">
        <v>658</v>
      </c>
      <c r="L217" s="93"/>
      <c r="M217" s="93"/>
      <c r="N217" s="156" t="str">
        <f>IF(AND(F216&gt;0,F217&gt;=1,F217&lt;=4),F217,"")</f>
        <v/>
      </c>
      <c r="O217" s="149"/>
    </row>
    <row r="218" spans="2:15" s="12" customFormat="1" x14ac:dyDescent="0.3">
      <c r="B218" s="86" t="s">
        <v>242</v>
      </c>
      <c r="C218" s="86">
        <v>67010</v>
      </c>
      <c r="D218" s="86" t="str">
        <f>VLOOKUP(C218,'[1]HIS-Auszug'!I:J,2,FALSE)</f>
        <v xml:space="preserve">Projektarbeit Stromrichter in der Bahntechnik                                                                                                                                                                                                                 </v>
      </c>
      <c r="E218" s="86" t="s">
        <v>674</v>
      </c>
      <c r="F218" s="69"/>
      <c r="G218" s="88"/>
      <c r="H218" s="89"/>
      <c r="I218" s="150" t="s">
        <v>244</v>
      </c>
      <c r="J218" s="86" t="s">
        <v>245</v>
      </c>
      <c r="K218" s="86" t="s">
        <v>675</v>
      </c>
      <c r="L218" s="86"/>
      <c r="M218" s="86"/>
      <c r="N218" s="26" t="str">
        <f>IF(AND(F218&gt;=1,F218&lt;=4,F219&gt;=1,F219&lt;=4),ROUNDDOWN(0.25*F218+0.75*F219,1),IF(AND(F218&gt;=1,F218&lt;=4),F218,""))</f>
        <v/>
      </c>
      <c r="O218" s="26" t="str">
        <f>IF(AND(F218&gt;=1,F218&lt;=4,F219&gt;=1,F219&lt;=4),N218,"")</f>
        <v/>
      </c>
    </row>
    <row r="219" spans="2:15" s="12" customFormat="1" x14ac:dyDescent="0.3">
      <c r="B219" s="86" t="s">
        <v>242</v>
      </c>
      <c r="C219" s="86">
        <v>67020</v>
      </c>
      <c r="D219" s="86" t="str">
        <f>VLOOKUP(C219,'[1]HIS-Auszug'!I:J,2,FALSE)</f>
        <v xml:space="preserve">Klausurarbeit Stromrichter in der Bahntechnik                                                                                                                                                                                                                 </v>
      </c>
      <c r="E219" s="86" t="s">
        <v>654</v>
      </c>
      <c r="F219" s="69"/>
      <c r="G219" s="88"/>
      <c r="H219" s="89"/>
      <c r="I219" s="150" t="s">
        <v>244</v>
      </c>
      <c r="J219" s="86" t="s">
        <v>245</v>
      </c>
      <c r="K219" s="86" t="s">
        <v>654</v>
      </c>
      <c r="L219" s="86"/>
      <c r="M219" s="86"/>
      <c r="N219" s="26" t="str">
        <f>IF(AND(F218&gt;=1,F218&lt;=4,F219&gt;=1,F219&lt;=4),ROUNDDOWN(0.25*F218+0.75*F219,1),IF(AND(F219&gt;=1,F219&lt;=4),F219,""))</f>
        <v/>
      </c>
      <c r="O219" s="26" t="str">
        <f>IF(AND(F218&gt;=1,F218&lt;=4,F219&gt;=1,F219&lt;=4),N219,"")</f>
        <v/>
      </c>
    </row>
    <row r="220" spans="2:15" s="12" customFormat="1" x14ac:dyDescent="0.3">
      <c r="B220" s="17" t="s">
        <v>304</v>
      </c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9"/>
      <c r="N220" s="20"/>
      <c r="O220" s="20"/>
    </row>
    <row r="221" spans="2:15" s="12" customFormat="1" ht="30" x14ac:dyDescent="0.3">
      <c r="B221" s="22" t="s">
        <v>315</v>
      </c>
      <c r="C221" s="22">
        <v>170203</v>
      </c>
      <c r="D221" s="22" t="str">
        <f>VLOOKUP(C221,'[1]HIS-Auszug'!I:J,2,FALSE)</f>
        <v xml:space="preserve">Leistungsnachweis Planung und Entwurf von Bahnanlagen (Übungsaufgabe)                                                                                                                                                                                         </v>
      </c>
      <c r="E221" s="22" t="s">
        <v>676</v>
      </c>
      <c r="F221" s="69"/>
      <c r="G221" s="70"/>
      <c r="H221" s="71"/>
      <c r="I221" s="142" t="s">
        <v>317</v>
      </c>
      <c r="J221" s="22" t="s">
        <v>316</v>
      </c>
      <c r="K221" s="22" t="s">
        <v>677</v>
      </c>
      <c r="L221" s="22"/>
      <c r="M221" s="22"/>
      <c r="N221" s="26" t="str">
        <f>IF(F221="","","bestanden")</f>
        <v/>
      </c>
      <c r="O221" s="151"/>
    </row>
    <row r="222" spans="2:15" s="12" customFormat="1" x14ac:dyDescent="0.3">
      <c r="B222" s="22" t="s">
        <v>319</v>
      </c>
      <c r="C222" s="22">
        <v>71410</v>
      </c>
      <c r="D222" s="22" t="str">
        <f>VLOOKUP(C222,'[1]HIS-Auszug'!I:J,2,FALSE)</f>
        <v xml:space="preserve">Klausurarbeit Geodäsie                                                                                                                                                                                                                                        </v>
      </c>
      <c r="E222" s="22" t="s">
        <v>654</v>
      </c>
      <c r="F222" s="69"/>
      <c r="G222" s="70"/>
      <c r="H222" s="71"/>
      <c r="I222" s="142" t="s">
        <v>321</v>
      </c>
      <c r="J222" s="22" t="s">
        <v>320</v>
      </c>
      <c r="K222" s="22" t="s">
        <v>654</v>
      </c>
      <c r="L222" s="22"/>
      <c r="M222" s="22"/>
      <c r="N222" s="26" t="str">
        <f>IF(AND(F222&gt;=1,F222&lt;=4,F223&gt;=1,F223&lt;=4),ROUNDDOWN(0.7*F222+0.3*F223,1),IF(AND(F222&gt;=1,F222&lt;=4),F222,""))</f>
        <v/>
      </c>
      <c r="O222" s="26" t="str">
        <f>IF(AND(F222&gt;=1,F222&lt;=4,F223&gt;=1,F223&lt;=4),N222,"")</f>
        <v/>
      </c>
    </row>
    <row r="223" spans="2:15" s="12" customFormat="1" x14ac:dyDescent="0.3">
      <c r="B223" s="22" t="s">
        <v>319</v>
      </c>
      <c r="C223" s="22">
        <v>71420</v>
      </c>
      <c r="D223" s="22" t="str">
        <f>VLOOKUP(C223,'[1]HIS-Auszug'!I:J,2,FALSE)</f>
        <v xml:space="preserve">Hausarbeit Geodäsie                                                                                                                                                                                                                                           </v>
      </c>
      <c r="E223" s="22" t="s">
        <v>678</v>
      </c>
      <c r="F223" s="69"/>
      <c r="G223" s="70"/>
      <c r="H223" s="71"/>
      <c r="I223" s="142" t="s">
        <v>321</v>
      </c>
      <c r="J223" s="22" t="s">
        <v>320</v>
      </c>
      <c r="K223" s="22" t="s">
        <v>678</v>
      </c>
      <c r="L223" s="22"/>
      <c r="M223" s="22"/>
      <c r="N223" s="26" t="str">
        <f>IF(AND(F222&gt;=1,F222&lt;=4,F223&gt;=1,F223&lt;=4),ROUNDDOWN(0.7*F222+0.3*F223,1),IF(AND(F223&gt;=1,F223&lt;=4),F223,""))</f>
        <v/>
      </c>
      <c r="O223" s="26" t="str">
        <f>IF(AND(F222&gt;=1,F222&lt;=4,F223&gt;=1,F223&lt;=4),N223,"")</f>
        <v/>
      </c>
    </row>
    <row r="224" spans="2:15" s="12" customFormat="1" ht="30" x14ac:dyDescent="0.3">
      <c r="B224" s="22" t="s">
        <v>327</v>
      </c>
      <c r="C224" s="22">
        <v>71802</v>
      </c>
      <c r="D224" s="22" t="str">
        <f>VLOOKUP(C224,'[1]HIS-Auszug'!I:J,2,FALSE)</f>
        <v xml:space="preserve">Leistungsnachweis Verkehrs- und Infrastrukturplanung und Städtebau (Projektaufgabe)                                                                                                                                                                           </v>
      </c>
      <c r="E224" s="22" t="s">
        <v>679</v>
      </c>
      <c r="F224" s="69"/>
      <c r="G224" s="70"/>
      <c r="H224" s="71"/>
      <c r="I224" s="142" t="s">
        <v>329</v>
      </c>
      <c r="J224" s="22" t="s">
        <v>328</v>
      </c>
      <c r="K224" s="22" t="s">
        <v>680</v>
      </c>
      <c r="L224" s="22"/>
      <c r="M224" s="22"/>
      <c r="N224" s="26" t="str">
        <f>IF(F224="","","bestanden")</f>
        <v/>
      </c>
      <c r="O224" s="151"/>
    </row>
    <row r="225" spans="2:15" s="12" customFormat="1" x14ac:dyDescent="0.3">
      <c r="B225" s="81" t="s">
        <v>370</v>
      </c>
      <c r="C225" s="81">
        <v>74610</v>
      </c>
      <c r="D225" s="81" t="str">
        <f>VLOOKUP(C225,'[1]HIS-Auszug'!I:J,2,FALSE)</f>
        <v xml:space="preserve">Hausarbeit Planungs- und Entwurfsprojekt Bahnanlagen                                                                                                                                                                                                          </v>
      </c>
      <c r="E225" s="81" t="s">
        <v>681</v>
      </c>
      <c r="F225" s="69"/>
      <c r="G225" s="70"/>
      <c r="H225" s="71"/>
      <c r="I225" s="142" t="s">
        <v>372</v>
      </c>
      <c r="J225" s="22" t="s">
        <v>371</v>
      </c>
      <c r="K225" s="22" t="s">
        <v>682</v>
      </c>
      <c r="L225" s="22" t="s">
        <v>655</v>
      </c>
      <c r="M225" s="22"/>
      <c r="N225" s="26" t="str">
        <f>IF(AND(F225&gt;=1,F225&lt;=4),F225,"")</f>
        <v/>
      </c>
      <c r="O225" s="26" t="str">
        <f>IF(N225="","",N225)</f>
        <v/>
      </c>
    </row>
    <row r="226" spans="2:15" s="12" customFormat="1" ht="30" x14ac:dyDescent="0.3">
      <c r="B226" s="81" t="s">
        <v>374</v>
      </c>
      <c r="C226" s="81">
        <v>73030</v>
      </c>
      <c r="D226" s="81" t="str">
        <f>VLOOKUP(C226,'[1]HIS-Auszug'!I:J,2,FALSE)</f>
        <v xml:space="preserve">Seminararbeit (mit Präsentation/Diskussion) Optische Wahrnehmung und Lichttechnik                                                                                                                                                                             </v>
      </c>
      <c r="E226" s="81" t="s">
        <v>683</v>
      </c>
      <c r="F226" s="69"/>
      <c r="G226" s="70"/>
      <c r="H226" s="71"/>
      <c r="I226" s="142" t="s">
        <v>376</v>
      </c>
      <c r="J226" s="22" t="s">
        <v>375</v>
      </c>
      <c r="K226" s="22" t="s">
        <v>684</v>
      </c>
      <c r="L226" s="22"/>
      <c r="M226" s="22"/>
      <c r="N226" s="26" t="str">
        <f>IF(AND(F226&gt;=1,F226&lt;=4,F227&gt;=1,F227&lt;=4),ROUNDDOWN(0.5*F226+0.5*F227,1),IF(AND(F226&gt;=1,F226&lt;=4),F226,""))</f>
        <v/>
      </c>
      <c r="O226" s="26" t="str">
        <f>IF(AND(F226&gt;=1,F226&lt;=4,F227&gt;=1,F227&lt;=4),N226,"")</f>
        <v/>
      </c>
    </row>
    <row r="227" spans="2:15" s="12" customFormat="1" x14ac:dyDescent="0.3">
      <c r="B227" s="81" t="s">
        <v>374</v>
      </c>
      <c r="C227" s="81">
        <v>73020</v>
      </c>
      <c r="D227" s="81" t="str">
        <f>VLOOKUP(C227,'[1]HIS-Auszug'!I:J,2,FALSE)</f>
        <v xml:space="preserve">Klausurarbeit Optische Wahrnehmung und Lichttechnik                                                                                                                                                                                                           </v>
      </c>
      <c r="E227" s="81" t="s">
        <v>658</v>
      </c>
      <c r="F227" s="69"/>
      <c r="G227" s="70"/>
      <c r="H227" s="71"/>
      <c r="I227" s="142" t="s">
        <v>376</v>
      </c>
      <c r="J227" s="22" t="s">
        <v>375</v>
      </c>
      <c r="K227" s="22" t="s">
        <v>658</v>
      </c>
      <c r="L227" s="22"/>
      <c r="M227" s="22"/>
      <c r="N227" s="26" t="str">
        <f>IF(AND(F226&gt;=1,F226&lt;=4,F227&gt;=1,F227&lt;=4),ROUNDDOWN(0.5*F226+0.5*F227,1),IF(AND(F227&gt;=1,F227&lt;=4),F227,""))</f>
        <v/>
      </c>
      <c r="O227" s="26" t="str">
        <f>IF(AND(F226&gt;=1,F226&lt;=4,F227&gt;=1,F227&lt;=4),N227,"")</f>
        <v/>
      </c>
    </row>
    <row r="228" spans="2:15" s="12" customFormat="1" ht="30" x14ac:dyDescent="0.3">
      <c r="B228" s="81" t="s">
        <v>378</v>
      </c>
      <c r="C228" s="81">
        <v>73230</v>
      </c>
      <c r="D228" s="81" t="str">
        <f>VLOOKUP(C228,'[1]HIS-Auszug'!I:J,2,FALSE)</f>
        <v xml:space="preserve">Seminararbeit (mit Präsentation/Diskussion) Verkehrspsychologie                                                                                                                                                                                               </v>
      </c>
      <c r="E228" s="81" t="s">
        <v>683</v>
      </c>
      <c r="F228" s="69"/>
      <c r="G228" s="70"/>
      <c r="H228" s="71"/>
      <c r="I228" s="142" t="s">
        <v>380</v>
      </c>
      <c r="J228" s="22" t="s">
        <v>379</v>
      </c>
      <c r="K228" s="22" t="s">
        <v>685</v>
      </c>
      <c r="L228" s="22"/>
      <c r="M228" s="22"/>
      <c r="N228" s="26" t="str">
        <f>IF(AND(F228&gt;=1,F228&lt;=4,F229&gt;=1,F229&lt;=4),ROUNDDOWN(0.5*F228+0.5*F229,1),IF(AND(F228&gt;=1,F228&lt;=4),F228,""))</f>
        <v/>
      </c>
      <c r="O228" s="26" t="str">
        <f>IF(AND(F228&gt;=1,F228&lt;=4,F229&gt;=1,F229&lt;=4),N228,"")</f>
        <v/>
      </c>
    </row>
    <row r="229" spans="2:15" s="12" customFormat="1" x14ac:dyDescent="0.3">
      <c r="B229" s="81" t="s">
        <v>378</v>
      </c>
      <c r="C229" s="81">
        <v>73210</v>
      </c>
      <c r="D229" s="81" t="str">
        <f>VLOOKUP(C229,'[1]HIS-Auszug'!I:J,2,FALSE)</f>
        <v xml:space="preserve">Klausurarbeit Verkehrspsychologie                                                                                                                                                                                                                             </v>
      </c>
      <c r="E229" s="81" t="s">
        <v>658</v>
      </c>
      <c r="F229" s="69"/>
      <c r="G229" s="70"/>
      <c r="H229" s="71"/>
      <c r="I229" s="142" t="s">
        <v>380</v>
      </c>
      <c r="J229" s="22" t="s">
        <v>379</v>
      </c>
      <c r="K229" s="22" t="s">
        <v>658</v>
      </c>
      <c r="L229" s="22"/>
      <c r="M229" s="22"/>
      <c r="N229" s="26" t="str">
        <f>IF(AND(F228&gt;=1,F228&lt;=4,F229&gt;=1,F229&lt;=4),ROUNDDOWN(0.5*F228+0.5*F229,1),IF(AND(F229&gt;=1,F229&lt;=4),F229,""))</f>
        <v/>
      </c>
      <c r="O229" s="26" t="str">
        <f>IF(AND(F228&gt;=1,F228&lt;=4,F229&gt;=1,F229&lt;=4),N229,"")</f>
        <v/>
      </c>
    </row>
    <row r="230" spans="2:15" s="12" customFormat="1" x14ac:dyDescent="0.3">
      <c r="B230" s="81" t="s">
        <v>385</v>
      </c>
      <c r="C230" s="81">
        <v>74030</v>
      </c>
      <c r="D230" s="81" t="str">
        <f>VLOOKUP(C230,'[1]HIS-Auszug'!I:J,2,FALSE)</f>
        <v xml:space="preserve">Projektarbeit mit Präsentation Verkehrsraumgestaltung                                                                                                                                                                                                         </v>
      </c>
      <c r="E230" s="81" t="s">
        <v>686</v>
      </c>
      <c r="F230" s="69"/>
      <c r="G230" s="70"/>
      <c r="H230" s="71"/>
      <c r="I230" s="142" t="s">
        <v>387</v>
      </c>
      <c r="J230" s="22" t="s">
        <v>386</v>
      </c>
      <c r="K230" s="22" t="s">
        <v>687</v>
      </c>
      <c r="L230" s="22"/>
      <c r="M230" s="22"/>
      <c r="N230" s="26" t="str">
        <f>IF(AND(F230&gt;=1,F230&lt;=4,F231&gt;=1,F231&lt;=4),ROUNDDOWN(0.5*F230+0.5*F231,1),IF(AND(F230&gt;=1,F230&lt;=4),F230,""))</f>
        <v/>
      </c>
      <c r="O230" s="26" t="str">
        <f>IF(AND(F230&gt;=1,F230&lt;=4,F231&gt;=1,F231&lt;=4),N230,"")</f>
        <v/>
      </c>
    </row>
    <row r="231" spans="2:15" s="12" customFormat="1" x14ac:dyDescent="0.3">
      <c r="B231" s="81" t="s">
        <v>385</v>
      </c>
      <c r="C231" s="81">
        <v>74020</v>
      </c>
      <c r="D231" s="81" t="str">
        <f>VLOOKUP(C231,'[1]HIS-Auszug'!I:J,2,FALSE)</f>
        <v xml:space="preserve">Klausurarbeit Verkehrsraumgestaltung                                                                                                                                                                                                                          </v>
      </c>
      <c r="E231" s="81" t="s">
        <v>654</v>
      </c>
      <c r="F231" s="69"/>
      <c r="G231" s="70"/>
      <c r="H231" s="71"/>
      <c r="I231" s="142" t="s">
        <v>387</v>
      </c>
      <c r="J231" s="22" t="s">
        <v>386</v>
      </c>
      <c r="K231" s="22" t="s">
        <v>654</v>
      </c>
      <c r="L231" s="22"/>
      <c r="M231" s="22"/>
      <c r="N231" s="26" t="str">
        <f>IF(AND(F230&gt;=1,F230&lt;=4,F231&gt;=1,F231&lt;=4),ROUNDDOWN(0.5*F230+0.5*F231,1),IF(AND(F231&gt;=1,F231&lt;=4),F231,""))</f>
        <v/>
      </c>
      <c r="O231" s="26" t="str">
        <f>IF(AND(F230&gt;=1,F230&lt;=4,F231&gt;=1,F231&lt;=4),N231,"")</f>
        <v/>
      </c>
    </row>
    <row r="232" spans="2:15" s="12" customFormat="1" x14ac:dyDescent="0.3">
      <c r="B232" s="157" t="s">
        <v>396</v>
      </c>
      <c r="C232" s="157">
        <v>74301</v>
      </c>
      <c r="D232" s="157" t="str">
        <f>VLOOKUP(C232,'[1]HIS-Auszug'!I:J,2,FALSE)</f>
        <v xml:space="preserve">Leistungsnachweis Straßenentwurf (Übungsaufgabe)                                                                                                                                                                                                              </v>
      </c>
      <c r="E232" s="158" t="s">
        <v>681</v>
      </c>
      <c r="F232" s="69"/>
      <c r="G232" s="73"/>
      <c r="H232" s="143"/>
      <c r="I232" s="144" t="s">
        <v>398</v>
      </c>
      <c r="J232" s="28" t="s">
        <v>399</v>
      </c>
      <c r="K232" s="28" t="s">
        <v>681</v>
      </c>
      <c r="L232" s="28"/>
      <c r="M232" s="28"/>
      <c r="N232" s="26" t="str">
        <f>IF(AND(F232&gt;=1,F232&lt;=4,F233&gt;=1,F233&lt;=4),ROUNDDOWN(1/3*F232+2/3*F233,1),IF(AND(F232&gt;=1,F232&lt;=4),F232,""))</f>
        <v/>
      </c>
      <c r="O232" s="26" t="str">
        <f>IF(AND(F232&gt;=1,F232&lt;=4,F233&gt;=1,F233&lt;=4),N232,"")</f>
        <v/>
      </c>
    </row>
    <row r="233" spans="2:15" s="12" customFormat="1" x14ac:dyDescent="0.3">
      <c r="B233" s="81" t="s">
        <v>396</v>
      </c>
      <c r="C233" s="81">
        <v>74310</v>
      </c>
      <c r="D233" s="81" t="str">
        <f>VLOOKUP(C233,'[1]HIS-Auszug'!I:J,2,FALSE)</f>
        <v xml:space="preserve">Klausurarbeit Straßenentwurf                                                                                                                                                                                                                                  </v>
      </c>
      <c r="E233" s="81" t="s">
        <v>654</v>
      </c>
      <c r="F233" s="69"/>
      <c r="G233" s="70"/>
      <c r="H233" s="71"/>
      <c r="I233" s="142" t="s">
        <v>398</v>
      </c>
      <c r="J233" s="22" t="s">
        <v>399</v>
      </c>
      <c r="K233" s="22" t="s">
        <v>654</v>
      </c>
      <c r="L233" s="22"/>
      <c r="M233" s="22"/>
      <c r="N233" s="26" t="str">
        <f>IF(AND(F232&gt;=1,F232&lt;=4,F233&gt;=1,F233&lt;=4),ROUNDDOWN(1/3*F232+2/3*F233,1),IF(AND(F233&gt;=1,F233&lt;=4),F233,""))</f>
        <v/>
      </c>
      <c r="O233" s="26" t="str">
        <f>IF(AND(F232&gt;=1,F232&lt;=4,F233&gt;=1,F233&lt;=4),N233,"")</f>
        <v/>
      </c>
    </row>
    <row r="234" spans="2:15" x14ac:dyDescent="0.25">
      <c r="B234" s="159" t="s">
        <v>413</v>
      </c>
      <c r="C234" s="159">
        <v>74510</v>
      </c>
      <c r="D234" s="157" t="str">
        <f>VLOOKUP(C234,'[1]HIS-Auszug'!I:J,2,FALSE)</f>
        <v xml:space="preserve">Hausarbeit Grundlagen der Geoinformatik                                                                                                                                                                                                                       </v>
      </c>
      <c r="E234" s="159" t="s">
        <v>682</v>
      </c>
      <c r="F234" s="69"/>
      <c r="G234" s="30"/>
      <c r="H234" s="160"/>
      <c r="I234" s="161" t="s">
        <v>415</v>
      </c>
      <c r="J234" s="28" t="s">
        <v>414</v>
      </c>
      <c r="K234" s="27" t="s">
        <v>688</v>
      </c>
      <c r="L234" s="28"/>
      <c r="M234" s="28"/>
      <c r="N234" s="40" t="str">
        <f>IF(OR(F234="",F235=""),"","bestanden")</f>
        <v/>
      </c>
      <c r="O234" s="162"/>
    </row>
    <row r="235" spans="2:15" x14ac:dyDescent="0.25">
      <c r="B235" s="163"/>
      <c r="C235" s="163">
        <v>74530</v>
      </c>
      <c r="D235" s="158" t="str">
        <f>VLOOKUP(C235,'[1]HIS-Auszug'!I:J,2,FALSE)</f>
        <v xml:space="preserve">Projektarbeit Grundlagen der Geoinformatik                                                                                                                                                                                                                    </v>
      </c>
      <c r="E235" s="163" t="s">
        <v>689</v>
      </c>
      <c r="F235" s="69"/>
      <c r="G235" s="34"/>
      <c r="H235" s="42"/>
      <c r="I235" s="164"/>
      <c r="J235" s="32"/>
      <c r="K235" s="31"/>
      <c r="L235" s="32"/>
      <c r="M235" s="32"/>
      <c r="N235" s="32"/>
      <c r="O235" s="165"/>
    </row>
    <row r="236" spans="2:15" x14ac:dyDescent="0.25">
      <c r="B236" s="82" t="s">
        <v>413</v>
      </c>
      <c r="C236" s="82">
        <v>74520</v>
      </c>
      <c r="D236" s="81" t="str">
        <f>VLOOKUP(C236,'[1]HIS-Auszug'!I:J,2,FALSE)</f>
        <v xml:space="preserve">Klausurarbeit Grundlagen der Geoinformatik                                                                                                                                                                                                                    </v>
      </c>
      <c r="E236" s="82" t="s">
        <v>658</v>
      </c>
      <c r="F236" s="69"/>
      <c r="G236" s="24"/>
      <c r="H236" s="25"/>
      <c r="I236" s="166" t="s">
        <v>415</v>
      </c>
      <c r="J236" s="22" t="s">
        <v>414</v>
      </c>
      <c r="K236" s="21" t="s">
        <v>658</v>
      </c>
      <c r="L236" s="22"/>
      <c r="M236" s="22"/>
      <c r="N236" s="26" t="str">
        <f>IF(AND(F236&gt;=1,F236&lt;=4),F236,"")</f>
        <v/>
      </c>
      <c r="O236" s="26" t="str">
        <f>IF(OR(N236="",N234=""),"",N236)</f>
        <v/>
      </c>
    </row>
    <row r="237" spans="2:15" s="12" customFormat="1" x14ac:dyDescent="0.3">
      <c r="B237" s="17" t="s">
        <v>441</v>
      </c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9"/>
      <c r="N237" s="20"/>
      <c r="O237" s="20"/>
    </row>
    <row r="238" spans="2:15" s="12" customFormat="1" ht="30" x14ac:dyDescent="0.3">
      <c r="B238" s="22" t="s">
        <v>442</v>
      </c>
      <c r="C238" s="22">
        <v>76010</v>
      </c>
      <c r="D238" s="22" t="str">
        <f>VLOOKUP(C238,'[1]HIS-Auszug'!I:J,2,FALSE)</f>
        <v xml:space="preserve">Hausarbeit (mit Präsentation/Diskussion) Erweiterte Verkehrssystemtheorie                                                                                                                                                                                     </v>
      </c>
      <c r="E238" s="22" t="s">
        <v>682</v>
      </c>
      <c r="F238" s="69"/>
      <c r="G238" s="70"/>
      <c r="H238" s="71"/>
      <c r="I238" s="142" t="s">
        <v>444</v>
      </c>
      <c r="J238" s="22" t="s">
        <v>445</v>
      </c>
      <c r="K238" s="22" t="s">
        <v>682</v>
      </c>
      <c r="L238" s="22"/>
      <c r="M238" s="22"/>
      <c r="N238" s="26" t="str">
        <f>IF(AND(F238&gt;=1,F238&lt;=4,F239&gt;=1,F239&lt;=4),ROUNDDOWN(0.2*F238+0.8*F239,1),IF(AND(F238&gt;=1,F238&lt;=4),F238,""))</f>
        <v/>
      </c>
      <c r="O238" s="26" t="str">
        <f>IF(AND(F238&gt;=1,F238&lt;=4,F239&gt;=1,F239&lt;=4),N238,"")</f>
        <v/>
      </c>
    </row>
    <row r="239" spans="2:15" s="12" customFormat="1" x14ac:dyDescent="0.3">
      <c r="B239" s="22" t="s">
        <v>442</v>
      </c>
      <c r="C239" s="22">
        <v>76020</v>
      </c>
      <c r="D239" s="22" t="str">
        <f>VLOOKUP(C239,'[1]HIS-Auszug'!I:J,2,FALSE)</f>
        <v xml:space="preserve">Klausurarbeit Erweiterte Verkehrssystemtheorie                                                                                                                                                                                                                </v>
      </c>
      <c r="E239" s="22" t="s">
        <v>659</v>
      </c>
      <c r="F239" s="69"/>
      <c r="G239" s="70"/>
      <c r="H239" s="71"/>
      <c r="I239" s="142" t="s">
        <v>444</v>
      </c>
      <c r="J239" s="22" t="s">
        <v>445</v>
      </c>
      <c r="K239" s="22" t="s">
        <v>659</v>
      </c>
      <c r="L239" s="22"/>
      <c r="M239" s="22"/>
      <c r="N239" s="26" t="str">
        <f>IF(AND(F238&gt;=1,F238&lt;=4,F239&gt;=1,F239&lt;=4),ROUNDDOWN(0.2*F238+0.8*F239,1),IF(AND(F239&gt;=1,F239&lt;=4),F239,""))</f>
        <v/>
      </c>
      <c r="O239" s="26" t="str">
        <f>IF(AND(F238&gt;=1,F238&lt;=4,F239&gt;=1,F239&lt;=4),N239,"")</f>
        <v/>
      </c>
    </row>
    <row r="240" spans="2:15" s="12" customFormat="1" x14ac:dyDescent="0.3">
      <c r="B240" s="22" t="s">
        <v>493</v>
      </c>
      <c r="C240" s="22">
        <v>78030</v>
      </c>
      <c r="D240" s="22" t="str">
        <f>VLOOKUP(C240,'[1]HIS-Auszug'!I:J,2,FALSE)</f>
        <v xml:space="preserve">Klausurarbeit 2 Luftfahrzeugtechnik                                                                                                                                                                                                                           </v>
      </c>
      <c r="E240" s="22" t="s">
        <v>659</v>
      </c>
      <c r="F240" s="69"/>
      <c r="G240" s="70"/>
      <c r="H240" s="71"/>
      <c r="I240" s="142" t="s">
        <v>495</v>
      </c>
      <c r="J240" s="22" t="s">
        <v>494</v>
      </c>
      <c r="K240" s="22" t="s">
        <v>659</v>
      </c>
      <c r="L240" s="22" t="s">
        <v>655</v>
      </c>
      <c r="M240" s="22"/>
      <c r="N240" s="26" t="str">
        <f>IF(AND(F240&gt;=1,F240&lt;=4),F240,"")</f>
        <v/>
      </c>
      <c r="O240" s="26" t="str">
        <f>IF(OR(N240="",N238=""),"",N240)</f>
        <v/>
      </c>
    </row>
    <row r="241" spans="2:15" ht="15" customHeight="1" x14ac:dyDescent="0.25">
      <c r="B241" s="82" t="s">
        <v>537</v>
      </c>
      <c r="C241" s="82">
        <v>75102</v>
      </c>
      <c r="D241" s="81" t="str">
        <f>VLOOKUP(C241,'[1]HIS-Auszug'!I:J,2,FALSE)</f>
        <v xml:space="preserve">Leistungsnachweis Terminal Operations (Übungsaufgabe)                                                                                                                                                                                                         </v>
      </c>
      <c r="E241" s="82" t="s">
        <v>661</v>
      </c>
      <c r="F241" s="69"/>
      <c r="G241" s="24"/>
      <c r="H241" s="25"/>
      <c r="I241" s="166" t="s">
        <v>539</v>
      </c>
      <c r="J241" s="22" t="s">
        <v>538</v>
      </c>
      <c r="K241" s="21" t="s">
        <v>690</v>
      </c>
      <c r="L241" s="22"/>
      <c r="M241" s="22"/>
      <c r="N241" s="26" t="str">
        <f>IF(F241="","","bestanden")</f>
        <v/>
      </c>
      <c r="O241" s="167"/>
    </row>
    <row r="242" spans="2:15" s="12" customFormat="1" x14ac:dyDescent="0.3">
      <c r="B242" s="17" t="s">
        <v>560</v>
      </c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9"/>
      <c r="N242" s="20"/>
      <c r="O242" s="20"/>
    </row>
    <row r="243" spans="2:15" s="12" customFormat="1" x14ac:dyDescent="0.3">
      <c r="B243" s="22" t="s">
        <v>572</v>
      </c>
      <c r="C243" s="22">
        <v>81600</v>
      </c>
      <c r="D243" s="22"/>
      <c r="E243" s="22" t="s">
        <v>668</v>
      </c>
      <c r="F243" s="69"/>
      <c r="G243" s="70"/>
      <c r="H243" s="71"/>
      <c r="I243" s="142" t="s">
        <v>347</v>
      </c>
      <c r="J243" s="22" t="s">
        <v>348</v>
      </c>
      <c r="K243" s="22" t="s">
        <v>691</v>
      </c>
      <c r="L243" s="22"/>
      <c r="M243" s="22"/>
      <c r="N243" s="26" t="str">
        <f>IF(F243="","","bestanden")</f>
        <v/>
      </c>
      <c r="O243" s="151"/>
    </row>
    <row r="244" spans="2:15" s="12" customFormat="1" ht="30" x14ac:dyDescent="0.3">
      <c r="B244" s="22" t="s">
        <v>574</v>
      </c>
      <c r="C244" s="22">
        <v>81810</v>
      </c>
      <c r="D244" s="22" t="str">
        <f>VLOOKUP(C244,'[1]HIS-Auszug'!I:J,2,FALSE)</f>
        <v xml:space="preserve">Praktikum Rechentechnische Grundlagen und Werkzeuge der Verkehrsprozessautomatisierung                                                                                                                                                                        </v>
      </c>
      <c r="E244" s="22" t="s">
        <v>668</v>
      </c>
      <c r="F244" s="69"/>
      <c r="G244" s="70"/>
      <c r="H244" s="71"/>
      <c r="I244" s="142" t="s">
        <v>576</v>
      </c>
      <c r="J244" s="22" t="s">
        <v>575</v>
      </c>
      <c r="K244" s="22" t="s">
        <v>692</v>
      </c>
      <c r="L244" s="22"/>
      <c r="M244" s="22"/>
      <c r="N244" s="26" t="str">
        <f>IF(F244="","","bestanden")</f>
        <v/>
      </c>
      <c r="O244" s="151"/>
    </row>
    <row r="245" spans="2:15" s="12" customFormat="1" x14ac:dyDescent="0.3">
      <c r="B245" s="22" t="s">
        <v>602</v>
      </c>
      <c r="C245" s="22">
        <v>83210</v>
      </c>
      <c r="D245" s="22" t="str">
        <f>VLOOKUP(C245,'[1]HIS-Auszug'!I:J,2,FALSE)</f>
        <v xml:space="preserve">Klausurarbeit Verkehrs- und Telekommunikationsrecht                                                                                                                                                                                                           </v>
      </c>
      <c r="E245" s="22" t="s">
        <v>658</v>
      </c>
      <c r="F245" s="69"/>
      <c r="G245" s="70"/>
      <c r="H245" s="71"/>
      <c r="I245" s="142" t="s">
        <v>604</v>
      </c>
      <c r="J245" s="22" t="s">
        <v>603</v>
      </c>
      <c r="K245" s="22" t="s">
        <v>693</v>
      </c>
      <c r="L245" s="22"/>
      <c r="M245" s="22"/>
      <c r="N245" s="26" t="str">
        <f>IF(AND(F245&gt;=1,F245&lt;=4,F246&gt;=1,F246&lt;=4),ROUNDDOWN(0.5*F245+0.5*F246,1),IF(AND(F245&gt;=1,F245&lt;=4),F245,""))</f>
        <v/>
      </c>
      <c r="O245" s="26" t="str">
        <f>IF(AND(F245&gt;=1,F245&lt;=4,F246&gt;=1,F246&lt;=4),N245,"")</f>
        <v/>
      </c>
    </row>
    <row r="246" spans="2:15" s="12" customFormat="1" x14ac:dyDescent="0.3">
      <c r="B246" s="22" t="s">
        <v>602</v>
      </c>
      <c r="C246" s="22">
        <v>83230</v>
      </c>
      <c r="D246" s="22" t="str">
        <f>VLOOKUP(C246,'[1]HIS-Auszug'!I:J,2,FALSE)</f>
        <v xml:space="preserve">Projektarbeit Verkehrs- und Telekommunikationsrecht                                                                                                                                                                                                           </v>
      </c>
      <c r="E246" s="22" t="s">
        <v>689</v>
      </c>
      <c r="F246" s="69"/>
      <c r="G246" s="70"/>
      <c r="H246" s="71"/>
      <c r="I246" s="142" t="s">
        <v>604</v>
      </c>
      <c r="J246" s="22" t="s">
        <v>603</v>
      </c>
      <c r="K246" s="22" t="s">
        <v>694</v>
      </c>
      <c r="L246" s="22"/>
      <c r="M246" s="22"/>
      <c r="N246" s="26" t="str">
        <f>IF(AND(F245&gt;=1,F245&lt;=4,F246&gt;=1,F246&lt;=4),ROUNDDOWN(0.5*F245+0.5*F246,1),IF(AND(F246&gt;=1,F246&lt;=4),F246,""))</f>
        <v/>
      </c>
      <c r="O246" s="26" t="str">
        <f>IF(AND(F245&gt;=1,F245&lt;=4,F246&gt;=1,F246&lt;=4),N246,"")</f>
        <v/>
      </c>
    </row>
    <row r="249" spans="2:15" ht="21" x14ac:dyDescent="0.25">
      <c r="B249" s="6" t="s">
        <v>695</v>
      </c>
    </row>
    <row r="251" spans="2:15" ht="18" x14ac:dyDescent="0.25">
      <c r="B251" s="168" t="s">
        <v>4</v>
      </c>
      <c r="C251" s="168"/>
      <c r="D251" s="168"/>
      <c r="E251" s="168"/>
      <c r="F251" s="9"/>
      <c r="I251" s="169" t="s">
        <v>5</v>
      </c>
      <c r="J251" s="169"/>
      <c r="K251" s="169"/>
      <c r="L251" s="169"/>
      <c r="M251" s="169"/>
      <c r="N251" s="11"/>
    </row>
    <row r="252" spans="2:15" ht="30" x14ac:dyDescent="0.25">
      <c r="B252" s="21" t="s">
        <v>95</v>
      </c>
      <c r="C252" s="21"/>
      <c r="D252" s="22" t="s">
        <v>96</v>
      </c>
      <c r="E252" s="21"/>
      <c r="F252" s="24"/>
      <c r="G252" s="24"/>
      <c r="H252" s="25"/>
      <c r="I252" s="21" t="s">
        <v>97</v>
      </c>
      <c r="J252" s="32" t="s">
        <v>98</v>
      </c>
      <c r="K252" s="21"/>
      <c r="L252" s="22"/>
      <c r="M252" s="22"/>
      <c r="N252" s="3"/>
    </row>
    <row r="253" spans="2:15" x14ac:dyDescent="0.25">
      <c r="B253" s="21" t="s">
        <v>100</v>
      </c>
      <c r="C253" s="21"/>
      <c r="D253" s="22" t="s">
        <v>101</v>
      </c>
      <c r="E253" s="21"/>
      <c r="F253" s="24"/>
      <c r="G253" s="24"/>
      <c r="H253" s="25"/>
      <c r="I253" s="21" t="s">
        <v>102</v>
      </c>
      <c r="J253" s="22" t="s">
        <v>103</v>
      </c>
      <c r="K253" s="21"/>
      <c r="L253" s="22"/>
      <c r="M253" s="21"/>
    </row>
  </sheetData>
  <mergeCells count="24">
    <mergeCell ref="B214:M214"/>
    <mergeCell ref="B220:M220"/>
    <mergeCell ref="B237:M237"/>
    <mergeCell ref="B242:M242"/>
    <mergeCell ref="B251:E251"/>
    <mergeCell ref="I251:M251"/>
    <mergeCell ref="B187:M187"/>
    <mergeCell ref="B188:M188"/>
    <mergeCell ref="B190:E190"/>
    <mergeCell ref="I190:M190"/>
    <mergeCell ref="B192:M192"/>
    <mergeCell ref="B206:M206"/>
    <mergeCell ref="B85:E85"/>
    <mergeCell ref="B122:E122"/>
    <mergeCell ref="B157:E157"/>
    <mergeCell ref="B179:B180"/>
    <mergeCell ref="B185:M185"/>
    <mergeCell ref="B186:M186"/>
    <mergeCell ref="B7:E7"/>
    <mergeCell ref="I7:M7"/>
    <mergeCell ref="B9:M9"/>
    <mergeCell ref="F15:F16"/>
    <mergeCell ref="B30:E30"/>
    <mergeCell ref="B60:E60"/>
  </mergeCells>
  <pageMargins left="0.7" right="0.7" top="0.78740157499999996" bottom="0.78740157499999996" header="0.3" footer="0.3"/>
  <pageSetup paperSize="8" scale="5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Äquivalenztabelle mit Noten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Thieme</dc:creator>
  <cp:lastModifiedBy>Konstantin Thieme</cp:lastModifiedBy>
  <dcterms:created xsi:type="dcterms:W3CDTF">2023-06-30T12:01:04Z</dcterms:created>
  <dcterms:modified xsi:type="dcterms:W3CDTF">2023-06-30T12:01:37Z</dcterms:modified>
</cp:coreProperties>
</file>